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9540" windowHeight="6108" activeTab="2"/>
  </bookViews>
  <sheets>
    <sheet name="String Modes" sheetId="1" r:id="rId1"/>
    <sheet name="Chords" sheetId="2" r:id="rId2"/>
    <sheet name="17 tone system" sheetId="3" r:id="rId3"/>
    <sheet name="Instruments" sheetId="4" r:id="rId4"/>
    <sheet name="Pulse Tone" sheetId="5" r:id="rId5"/>
  </sheets>
  <definedNames/>
  <calcPr fullCalcOnLoad="1"/>
</workbook>
</file>

<file path=xl/sharedStrings.xml><?xml version="1.0" encoding="utf-8"?>
<sst xmlns="http://schemas.openxmlformats.org/spreadsheetml/2006/main" count="190" uniqueCount="44">
  <si>
    <t>C</t>
  </si>
  <si>
    <t>G</t>
  </si>
  <si>
    <t>E</t>
  </si>
  <si>
    <t>F</t>
  </si>
  <si>
    <t>A</t>
  </si>
  <si>
    <t>D</t>
  </si>
  <si>
    <t>F#</t>
  </si>
  <si>
    <t>G#</t>
  </si>
  <si>
    <t>D#</t>
  </si>
  <si>
    <t>A#</t>
  </si>
  <si>
    <t>B</t>
  </si>
  <si>
    <t>Piano</t>
  </si>
  <si>
    <t>Guitar</t>
  </si>
  <si>
    <t>Violin</t>
  </si>
  <si>
    <t>Flute</t>
  </si>
  <si>
    <t>Note Range</t>
  </si>
  <si>
    <t>Dynamic Range</t>
  </si>
  <si>
    <t>+++</t>
  </si>
  <si>
    <t>++</t>
  </si>
  <si>
    <t>+</t>
  </si>
  <si>
    <t>Vibrato</t>
  </si>
  <si>
    <t>-</t>
  </si>
  <si>
    <t>Tone</t>
  </si>
  <si>
    <t>Tremolo</t>
  </si>
  <si>
    <t>Harmonics</t>
  </si>
  <si>
    <t>Multiple Notes</t>
  </si>
  <si>
    <t>Keys</t>
  </si>
  <si>
    <t>Harmonica</t>
  </si>
  <si>
    <t>Note Duration</t>
  </si>
  <si>
    <t>Note Bending</t>
  </si>
  <si>
    <t>Slide</t>
  </si>
  <si>
    <t>Hammer-on/off</t>
  </si>
  <si>
    <t>C#</t>
  </si>
  <si>
    <t>C Major</t>
  </si>
  <si>
    <t>E Major</t>
  </si>
  <si>
    <t>G Major</t>
  </si>
  <si>
    <t>C \ G</t>
  </si>
  <si>
    <t xml:space="preserve">B </t>
  </si>
  <si>
    <t>B should be ok because it is a 5th to the E and a major 3rd to the G</t>
  </si>
  <si>
    <t>A# should be okay because it is a harmonic</t>
  </si>
  <si>
    <t>A minor</t>
  </si>
  <si>
    <t>E Minor</t>
  </si>
  <si>
    <t>A major</t>
  </si>
  <si>
    <t>B7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</si>
</sst>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6"/>
      <color indexed="43"/>
      <name val="Arial"/>
      <family val="2"/>
    </font>
    <font>
      <sz val="16"/>
      <color indexed="4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1" xfId="0" applyFont="1" applyFill="1" applyBorder="1" applyAlignment="1" quotePrefix="1">
      <alignment horizontal="center"/>
    </xf>
    <xf numFmtId="0" fontId="8" fillId="2" borderId="2" xfId="0" applyFont="1" applyFill="1" applyBorder="1" applyAlignment="1" quotePrefix="1">
      <alignment horizontal="center"/>
    </xf>
    <xf numFmtId="0" fontId="8" fillId="2" borderId="0" xfId="0" applyFont="1" applyFill="1" applyAlignment="1">
      <alignment horizontal="left"/>
    </xf>
    <xf numFmtId="10" fontId="0" fillId="0" borderId="0" xfId="0" applyNumberFormat="1" applyAlignment="1">
      <alignment/>
    </xf>
    <xf numFmtId="10" fontId="0" fillId="3" borderId="0" xfId="0" applyNumberForma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0.96625"/>
          <c:h val="0.95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Modes'!$C$1:$C$41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Modes'!$D$1:$D$41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Modes'!$E$1:$E$41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Modes'!$F$1:$F$41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Modes'!$G$1:$G$41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Modes'!$C$1:$C$41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Modes'!$D$1:$D$41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Modes'!$E$1:$E$41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Modes'!$F$1:$F$41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Modes'!$G$1:$G$41</c:f>
              <c:numCache/>
            </c:numRef>
          </c:yVal>
          <c:smooth val="0"/>
        </c:ser>
        <c:axId val="65915734"/>
        <c:axId val="56370695"/>
      </c:scatterChart>
      <c:valAx>
        <c:axId val="65915734"/>
        <c:scaling>
          <c:orientation val="minMax"/>
          <c:max val="3.1416"/>
          <c:min val="0"/>
        </c:scaling>
        <c:axPos val="b"/>
        <c:delete val="1"/>
        <c:majorTickMark val="out"/>
        <c:minorTickMark val="none"/>
        <c:tickLblPos val="nextTo"/>
        <c:crossAx val="56370695"/>
        <c:crosses val="autoZero"/>
        <c:crossBetween val="midCat"/>
        <c:dispUnits/>
      </c:valAx>
      <c:valAx>
        <c:axId val="56370695"/>
        <c:scaling>
          <c:orientation val="minMax"/>
        </c:scaling>
        <c:axPos val="l"/>
        <c:delete val="1"/>
        <c:majorTickMark val="out"/>
        <c:minorTickMark val="none"/>
        <c:tickLblPos val="nextTo"/>
        <c:crossAx val="659157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235"/>
          <c:w val="0.97675"/>
          <c:h val="0.84325"/>
        </c:manualLayout>
      </c:layout>
      <c:scatterChart>
        <c:scatterStyle val="line"/>
        <c:varyColors val="0"/>
        <c:ser>
          <c:idx val="0"/>
          <c:order val="0"/>
          <c:tx>
            <c:v>First Harmonic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Modes'!$C$1:$C$41</c:f>
              <c:numCache/>
            </c:numRef>
          </c:yVal>
          <c:smooth val="0"/>
        </c:ser>
        <c:ser>
          <c:idx val="1"/>
          <c:order val="1"/>
          <c:tx>
            <c:v>Second Harmonic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Modes'!$D$1:$D$41</c:f>
              <c:numCache/>
            </c:numRef>
          </c:yVal>
          <c:smooth val="0"/>
        </c:ser>
        <c:ser>
          <c:idx val="2"/>
          <c:order val="2"/>
          <c:tx>
            <c:v>Third Harmonic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Modes'!$E$1:$E$41</c:f>
              <c:numCache/>
            </c:numRef>
          </c:yVal>
          <c:smooth val="0"/>
        </c:ser>
        <c:ser>
          <c:idx val="3"/>
          <c:order val="3"/>
          <c:tx>
            <c:v>Fourth Harmonic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Modes'!$F$1:$F$41</c:f>
              <c:numCache/>
            </c:numRef>
          </c:yVal>
          <c:smooth val="0"/>
        </c:ser>
        <c:ser>
          <c:idx val="4"/>
          <c:order val="4"/>
          <c:tx>
            <c:v>""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Modes'!$A$1:$A$41</c:f>
              <c:numCache/>
            </c:numRef>
          </c:xVal>
          <c:yVal>
            <c:numRef>
              <c:f>'String Modes'!$G$1:$G$41</c:f>
              <c:numCache/>
            </c:numRef>
          </c:yVal>
          <c:smooth val="0"/>
        </c:ser>
        <c:axId val="37574208"/>
        <c:axId val="2623553"/>
      </c:scatterChart>
      <c:valAx>
        <c:axId val="37574208"/>
        <c:scaling>
          <c:orientation val="minMax"/>
          <c:max val="3.14159265358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623553"/>
        <c:crossesAt val="-2"/>
        <c:crossBetween val="midCat"/>
        <c:dispUnits/>
      </c:valAx>
      <c:valAx>
        <c:axId val="2623553"/>
        <c:scaling>
          <c:orientation val="minMax"/>
          <c:max val="3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7075"/>
          <c:y val="0.07825"/>
          <c:w val="0.59325"/>
          <c:h val="0.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0.96625"/>
          <c:h val="0.95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Modes'!$C$1:$C$41</c:f>
              <c:numCache/>
            </c:numRef>
          </c:yVal>
          <c:smooth val="0"/>
        </c:ser>
        <c:ser>
          <c:idx val="4"/>
          <c:order val="1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'String Modes'!$B$1:$B$41</c:f>
              <c:numCache/>
            </c:numRef>
          </c:xVal>
          <c:yVal>
            <c:numRef>
              <c:f>'String Modes'!$G$1:$G$41</c:f>
              <c:numCache/>
            </c:numRef>
          </c:yVal>
          <c:smooth val="0"/>
        </c:ser>
        <c:axId val="23611978"/>
        <c:axId val="11181211"/>
      </c:scatterChart>
      <c:valAx>
        <c:axId val="23611978"/>
        <c:scaling>
          <c:orientation val="minMax"/>
          <c:max val="3.1416"/>
          <c:min val="0"/>
        </c:scaling>
        <c:axPos val="b"/>
        <c:delete val="1"/>
        <c:majorTickMark val="out"/>
        <c:minorTickMark val="none"/>
        <c:tickLblPos val="nextTo"/>
        <c:crossAx val="11181211"/>
        <c:crosses val="autoZero"/>
        <c:crossBetween val="midCat"/>
        <c:dispUnits/>
      </c:valAx>
      <c:valAx>
        <c:axId val="11181211"/>
        <c:scaling>
          <c:orientation val="minMax"/>
          <c:max val="1.5"/>
          <c:min val="-1.5"/>
        </c:scaling>
        <c:axPos val="l"/>
        <c:delete val="1"/>
        <c:majorTickMark val="out"/>
        <c:minorTickMark val="none"/>
        <c:tickLblPos val="nextTo"/>
        <c:crossAx val="23611978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0425"/>
          <c:w val="0.971"/>
          <c:h val="0.95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'Pulse Tone'!$E$1:$E$101</c:f>
              <c:numCache/>
            </c:numRef>
          </c:yVal>
          <c:smooth val="0"/>
        </c:ser>
        <c:axId val="33522036"/>
        <c:axId val="33262869"/>
      </c:scatterChart>
      <c:valAx>
        <c:axId val="335220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262869"/>
        <c:crosses val="autoZero"/>
        <c:crossBetween val="midCat"/>
        <c:dispUnits/>
      </c:valAx>
      <c:valAx>
        <c:axId val="33262869"/>
        <c:scaling>
          <c:orientation val="minMax"/>
        </c:scaling>
        <c:axPos val="l"/>
        <c:delete val="1"/>
        <c:majorTickMark val="out"/>
        <c:minorTickMark val="none"/>
        <c:tickLblPos val="nextTo"/>
        <c:crossAx val="33522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'Pulse Tone'!$A$1:$A$101</c:f>
              <c:numCache/>
            </c:numRef>
          </c:xVal>
          <c:yVal>
            <c:numRef>
              <c:f>'Pulse Tone'!$G$1:$G$101</c:f>
              <c:numCache/>
            </c:numRef>
          </c:yVal>
          <c:smooth val="0"/>
        </c:ser>
        <c:axId val="30930366"/>
        <c:axId val="9937839"/>
      </c:scatterChart>
      <c:valAx>
        <c:axId val="3093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00"/>
            </a:solidFill>
          </a:ln>
        </c:spPr>
        <c:crossAx val="9937839"/>
        <c:crosses val="autoZero"/>
        <c:crossBetween val="midCat"/>
        <c:dispUnits/>
      </c:valAx>
      <c:valAx>
        <c:axId val="99378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00"/>
            </a:solidFill>
          </a:ln>
        </c:spPr>
        <c:crossAx val="309303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8</xdr:row>
      <xdr:rowOff>57150</xdr:rowOff>
    </xdr:from>
    <xdr:to>
      <xdr:col>17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800600" y="1352550"/>
        <a:ext cx="5962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25</xdr:row>
      <xdr:rowOff>123825</xdr:rowOff>
    </xdr:from>
    <xdr:to>
      <xdr:col>9</xdr:col>
      <xdr:colOff>57150</xdr:colOff>
      <xdr:row>41</xdr:row>
      <xdr:rowOff>76200</xdr:rowOff>
    </xdr:to>
    <xdr:graphicFrame>
      <xdr:nvGraphicFramePr>
        <xdr:cNvPr id="2" name="Chart 4"/>
        <xdr:cNvGraphicFramePr/>
      </xdr:nvGraphicFramePr>
      <xdr:xfrm>
        <a:off x="1847850" y="4171950"/>
        <a:ext cx="3695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18</xdr:col>
      <xdr:colOff>476250</xdr:colOff>
      <xdr:row>24</xdr:row>
      <xdr:rowOff>76200</xdr:rowOff>
    </xdr:to>
    <xdr:graphicFrame>
      <xdr:nvGraphicFramePr>
        <xdr:cNvPr id="3" name="Chart 5"/>
        <xdr:cNvGraphicFramePr/>
      </xdr:nvGraphicFramePr>
      <xdr:xfrm>
        <a:off x="5486400" y="485775"/>
        <a:ext cx="59626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66675</xdr:rowOff>
    </xdr:from>
    <xdr:to>
      <xdr:col>2</xdr:col>
      <xdr:colOff>428625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647825" y="1685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</xdr:row>
      <xdr:rowOff>47625</xdr:rowOff>
    </xdr:from>
    <xdr:to>
      <xdr:col>3</xdr:col>
      <xdr:colOff>361950</xdr:colOff>
      <xdr:row>14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2190750" y="2152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114300</xdr:rowOff>
    </xdr:from>
    <xdr:to>
      <xdr:col>5</xdr:col>
      <xdr:colOff>266700</xdr:colOff>
      <xdr:row>19</xdr:row>
      <xdr:rowOff>57150</xdr:rowOff>
    </xdr:to>
    <xdr:sp>
      <xdr:nvSpPr>
        <xdr:cNvPr id="3" name="Line 3"/>
        <xdr:cNvSpPr>
          <a:spLocks/>
        </xdr:cNvSpPr>
      </xdr:nvSpPr>
      <xdr:spPr>
        <a:xfrm>
          <a:off x="1552575" y="1247775"/>
          <a:ext cx="176212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14</xdr:row>
      <xdr:rowOff>85725</xdr:rowOff>
    </xdr:from>
    <xdr:to>
      <xdr:col>6</xdr:col>
      <xdr:colOff>9525</xdr:colOff>
      <xdr:row>14</xdr:row>
      <xdr:rowOff>85725</xdr:rowOff>
    </xdr:to>
    <xdr:sp>
      <xdr:nvSpPr>
        <xdr:cNvPr id="4" name="Line 4"/>
        <xdr:cNvSpPr>
          <a:spLocks/>
        </xdr:cNvSpPr>
      </xdr:nvSpPr>
      <xdr:spPr>
        <a:xfrm>
          <a:off x="1695450" y="23526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12</xdr:row>
      <xdr:rowOff>95250</xdr:rowOff>
    </xdr:from>
    <xdr:to>
      <xdr:col>6</xdr:col>
      <xdr:colOff>66675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>
          <a:off x="3429000" y="2038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76200</xdr:rowOff>
    </xdr:from>
    <xdr:to>
      <xdr:col>7</xdr:col>
      <xdr:colOff>57150</xdr:colOff>
      <xdr:row>19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4105275" y="2990850"/>
          <a:ext cx="219075" cy="171450"/>
        </a:xfrm>
        <a:custGeom>
          <a:pathLst>
            <a:path h="24" w="29">
              <a:moveTo>
                <a:pt x="1" y="0"/>
              </a:moveTo>
              <a:cubicBezTo>
                <a:pt x="15" y="8"/>
                <a:pt x="29" y="16"/>
                <a:pt x="29" y="20"/>
              </a:cubicBezTo>
              <a:cubicBezTo>
                <a:pt x="29" y="24"/>
                <a:pt x="14" y="24"/>
                <a:pt x="0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10</xdr:row>
      <xdr:rowOff>114300</xdr:rowOff>
    </xdr:from>
    <xdr:to>
      <xdr:col>15</xdr:col>
      <xdr:colOff>295275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552825" y="173355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10</xdr:row>
      <xdr:rowOff>114300</xdr:rowOff>
    </xdr:from>
    <xdr:to>
      <xdr:col>14</xdr:col>
      <xdr:colOff>295275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2943225" y="1733550"/>
        <a:ext cx="58864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M33" sqref="M33"/>
    </sheetView>
  </sheetViews>
  <sheetFormatPr defaultColWidth="9.140625" defaultRowHeight="12.75"/>
  <sheetData>
    <row r="1" spans="1:7" ht="12.75">
      <c r="A1">
        <v>0</v>
      </c>
      <c r="B1">
        <f>PI()*A1/40</f>
        <v>0</v>
      </c>
      <c r="C1">
        <f>SIN(B1)</f>
        <v>0</v>
      </c>
      <c r="D1">
        <f>SIN(2*B1)</f>
        <v>0</v>
      </c>
      <c r="E1">
        <f>SIN(3*B1)</f>
        <v>0</v>
      </c>
      <c r="F1">
        <f>-SIN(4*B1)</f>
        <v>0</v>
      </c>
      <c r="G1">
        <v>0</v>
      </c>
    </row>
    <row r="2" spans="1:7" ht="12.75">
      <c r="A2">
        <v>1</v>
      </c>
      <c r="B2">
        <f aca="true" t="shared" si="0" ref="B2:B41">PI()*A2/40</f>
        <v>0.07853981633974483</v>
      </c>
      <c r="C2">
        <f aca="true" t="shared" si="1" ref="C2:C41">SIN(B2)</f>
        <v>0.07845909572784494</v>
      </c>
      <c r="D2">
        <f aca="true" t="shared" si="2" ref="D2:D41">SIN(2*B2)</f>
        <v>0.15643446504023087</v>
      </c>
      <c r="E2">
        <f aca="true" t="shared" si="3" ref="E2:E41">SIN(3*B2)</f>
        <v>0.2334453638559054</v>
      </c>
      <c r="F2">
        <f aca="true" t="shared" si="4" ref="F2:F41">-SIN(4*B2)</f>
        <v>-0.3090169943749474</v>
      </c>
      <c r="G2">
        <v>0</v>
      </c>
    </row>
    <row r="3" spans="1:7" ht="12.75">
      <c r="A3">
        <v>2</v>
      </c>
      <c r="B3">
        <f t="shared" si="0"/>
        <v>0.15707963267948966</v>
      </c>
      <c r="C3">
        <f t="shared" si="1"/>
        <v>0.15643446504023087</v>
      </c>
      <c r="D3">
        <f t="shared" si="2"/>
        <v>0.3090169943749474</v>
      </c>
      <c r="E3">
        <f t="shared" si="3"/>
        <v>0.45399049973954675</v>
      </c>
      <c r="F3">
        <f t="shared" si="4"/>
        <v>-0.5877852522924731</v>
      </c>
      <c r="G3">
        <v>0</v>
      </c>
    </row>
    <row r="4" spans="1:7" ht="12.75">
      <c r="A4">
        <v>3</v>
      </c>
      <c r="B4">
        <f t="shared" si="0"/>
        <v>0.23561944901923448</v>
      </c>
      <c r="C4">
        <f t="shared" si="1"/>
        <v>0.2334453638559054</v>
      </c>
      <c r="D4">
        <f t="shared" si="2"/>
        <v>0.45399049973954675</v>
      </c>
      <c r="E4">
        <f t="shared" si="3"/>
        <v>0.6494480483301837</v>
      </c>
      <c r="F4">
        <f t="shared" si="4"/>
        <v>-0.8090169943749475</v>
      </c>
      <c r="G4">
        <v>0</v>
      </c>
    </row>
    <row r="5" spans="1:7" ht="12.75">
      <c r="A5">
        <v>4</v>
      </c>
      <c r="B5">
        <f t="shared" si="0"/>
        <v>0.3141592653589793</v>
      </c>
      <c r="C5">
        <f t="shared" si="1"/>
        <v>0.3090169943749474</v>
      </c>
      <c r="D5">
        <f t="shared" si="2"/>
        <v>0.5877852522924731</v>
      </c>
      <c r="E5">
        <f t="shared" si="3"/>
        <v>0.8090169943749475</v>
      </c>
      <c r="F5">
        <f t="shared" si="4"/>
        <v>-0.9510565162951535</v>
      </c>
      <c r="G5">
        <v>0</v>
      </c>
    </row>
    <row r="6" spans="1:7" ht="12.75">
      <c r="A6">
        <v>5</v>
      </c>
      <c r="B6">
        <f t="shared" si="0"/>
        <v>0.39269908169872414</v>
      </c>
      <c r="C6">
        <f t="shared" si="1"/>
        <v>0.3826834323650898</v>
      </c>
      <c r="D6">
        <f t="shared" si="2"/>
        <v>0.7071067811865475</v>
      </c>
      <c r="E6">
        <f t="shared" si="3"/>
        <v>0.9238795325112867</v>
      </c>
      <c r="F6">
        <f t="shared" si="4"/>
        <v>-1</v>
      </c>
      <c r="G6">
        <v>0</v>
      </c>
    </row>
    <row r="7" spans="1:7" ht="12.75">
      <c r="A7">
        <v>6</v>
      </c>
      <c r="B7">
        <f t="shared" si="0"/>
        <v>0.47123889803846897</v>
      </c>
      <c r="C7">
        <f t="shared" si="1"/>
        <v>0.45399049973954675</v>
      </c>
      <c r="D7">
        <f t="shared" si="2"/>
        <v>0.8090169943749475</v>
      </c>
      <c r="E7">
        <f t="shared" si="3"/>
        <v>0.9876883405951378</v>
      </c>
      <c r="F7">
        <f t="shared" si="4"/>
        <v>-0.9510565162951536</v>
      </c>
      <c r="G7">
        <v>0</v>
      </c>
    </row>
    <row r="8" spans="1:7" ht="12.75">
      <c r="A8">
        <v>7</v>
      </c>
      <c r="B8">
        <f t="shared" si="0"/>
        <v>0.5497787143782138</v>
      </c>
      <c r="C8">
        <f t="shared" si="1"/>
        <v>0.5224985647159488</v>
      </c>
      <c r="D8">
        <f t="shared" si="2"/>
        <v>0.8910065241883678</v>
      </c>
      <c r="E8">
        <f t="shared" si="3"/>
        <v>0.996917333733128</v>
      </c>
      <c r="F8">
        <f t="shared" si="4"/>
        <v>-0.8090169943749475</v>
      </c>
      <c r="G8">
        <v>0</v>
      </c>
    </row>
    <row r="9" spans="1:7" ht="12.75">
      <c r="A9">
        <v>8</v>
      </c>
      <c r="B9">
        <f t="shared" si="0"/>
        <v>0.6283185307179586</v>
      </c>
      <c r="C9">
        <f t="shared" si="1"/>
        <v>0.5877852522924731</v>
      </c>
      <c r="D9">
        <f t="shared" si="2"/>
        <v>0.9510565162951535</v>
      </c>
      <c r="E9">
        <f t="shared" si="3"/>
        <v>0.9510565162951536</v>
      </c>
      <c r="F9">
        <f t="shared" si="4"/>
        <v>-0.5877852522924732</v>
      </c>
      <c r="G9">
        <v>0</v>
      </c>
    </row>
    <row r="10" spans="1:7" ht="12.75">
      <c r="A10">
        <v>9</v>
      </c>
      <c r="B10">
        <f t="shared" si="0"/>
        <v>0.7068583470577035</v>
      </c>
      <c r="C10">
        <f t="shared" si="1"/>
        <v>0.6494480483301837</v>
      </c>
      <c r="D10">
        <f t="shared" si="2"/>
        <v>0.9876883405951378</v>
      </c>
      <c r="E10">
        <f t="shared" si="3"/>
        <v>0.8526401643540923</v>
      </c>
      <c r="F10">
        <f t="shared" si="4"/>
        <v>-0.3090169943749475</v>
      </c>
      <c r="G10">
        <v>0</v>
      </c>
    </row>
    <row r="11" spans="1:7" ht="12.75">
      <c r="A11">
        <v>10</v>
      </c>
      <c r="B11">
        <f t="shared" si="0"/>
        <v>0.7853981633974483</v>
      </c>
      <c r="C11">
        <f t="shared" si="1"/>
        <v>0.7071067811865475</v>
      </c>
      <c r="D11">
        <f t="shared" si="2"/>
        <v>1</v>
      </c>
      <c r="E11">
        <f t="shared" si="3"/>
        <v>0.7071067811865476</v>
      </c>
      <c r="F11">
        <f t="shared" si="4"/>
        <v>-1.22514845490862E-16</v>
      </c>
      <c r="G11">
        <v>0</v>
      </c>
    </row>
    <row r="12" spans="1:7" ht="12.75">
      <c r="A12">
        <v>11</v>
      </c>
      <c r="B12">
        <f t="shared" si="0"/>
        <v>0.863937979737193</v>
      </c>
      <c r="C12">
        <f t="shared" si="1"/>
        <v>0.7604059656000308</v>
      </c>
      <c r="D12">
        <f t="shared" si="2"/>
        <v>0.9876883405951378</v>
      </c>
      <c r="E12">
        <f t="shared" si="3"/>
        <v>0.5224985647159494</v>
      </c>
      <c r="F12">
        <f t="shared" si="4"/>
        <v>0.3090169943749469</v>
      </c>
      <c r="G12">
        <v>0</v>
      </c>
    </row>
    <row r="13" spans="1:7" ht="12.75">
      <c r="A13">
        <v>12</v>
      </c>
      <c r="B13">
        <f t="shared" si="0"/>
        <v>0.9424777960769379</v>
      </c>
      <c r="C13">
        <f t="shared" si="1"/>
        <v>0.8090169943749475</v>
      </c>
      <c r="D13">
        <f t="shared" si="2"/>
        <v>0.9510565162951536</v>
      </c>
      <c r="E13">
        <f t="shared" si="3"/>
        <v>0.3090169943749475</v>
      </c>
      <c r="F13">
        <f t="shared" si="4"/>
        <v>0.587785252292473</v>
      </c>
      <c r="G13">
        <v>0</v>
      </c>
    </row>
    <row r="14" spans="1:7" ht="12.75">
      <c r="A14">
        <v>13</v>
      </c>
      <c r="B14">
        <f t="shared" si="0"/>
        <v>1.0210176124166828</v>
      </c>
      <c r="C14">
        <f t="shared" si="1"/>
        <v>0.8526401643540922</v>
      </c>
      <c r="D14">
        <f t="shared" si="2"/>
        <v>0.8910065241883679</v>
      </c>
      <c r="E14">
        <f t="shared" si="3"/>
        <v>0.07845909572784507</v>
      </c>
      <c r="F14">
        <f t="shared" si="4"/>
        <v>0.8090169943749473</v>
      </c>
      <c r="G14">
        <v>0</v>
      </c>
    </row>
    <row r="15" spans="1:7" ht="12.75">
      <c r="A15">
        <v>14</v>
      </c>
      <c r="B15">
        <f t="shared" si="0"/>
        <v>1.0995574287564276</v>
      </c>
      <c r="C15">
        <f t="shared" si="1"/>
        <v>0.8910065241883678</v>
      </c>
      <c r="D15">
        <f t="shared" si="2"/>
        <v>0.8090169943749475</v>
      </c>
      <c r="E15">
        <f t="shared" si="3"/>
        <v>-0.15643446504023073</v>
      </c>
      <c r="F15">
        <f t="shared" si="4"/>
        <v>0.9510565162951535</v>
      </c>
      <c r="G15">
        <v>0</v>
      </c>
    </row>
    <row r="16" spans="1:7" ht="12.75">
      <c r="A16">
        <v>15</v>
      </c>
      <c r="B16">
        <f t="shared" si="0"/>
        <v>1.1780972450961724</v>
      </c>
      <c r="C16">
        <f t="shared" si="1"/>
        <v>0.9238795325112867</v>
      </c>
      <c r="D16">
        <f t="shared" si="2"/>
        <v>0.7071067811865476</v>
      </c>
      <c r="E16">
        <f t="shared" si="3"/>
        <v>-0.38268343236508967</v>
      </c>
      <c r="F16">
        <f t="shared" si="4"/>
        <v>1</v>
      </c>
      <c r="G16">
        <v>0</v>
      </c>
    </row>
    <row r="17" spans="1:7" ht="12.75">
      <c r="A17">
        <v>16</v>
      </c>
      <c r="B17">
        <f t="shared" si="0"/>
        <v>1.2566370614359172</v>
      </c>
      <c r="C17">
        <f t="shared" si="1"/>
        <v>0.9510565162951535</v>
      </c>
      <c r="D17">
        <f t="shared" si="2"/>
        <v>0.5877852522924732</v>
      </c>
      <c r="E17">
        <f t="shared" si="3"/>
        <v>-0.587785252292473</v>
      </c>
      <c r="F17">
        <f t="shared" si="4"/>
        <v>0.9510565162951536</v>
      </c>
      <c r="G17">
        <v>0</v>
      </c>
    </row>
    <row r="18" spans="1:7" ht="12.75">
      <c r="A18">
        <v>17</v>
      </c>
      <c r="B18">
        <f t="shared" si="0"/>
        <v>1.335176877775662</v>
      </c>
      <c r="C18">
        <f t="shared" si="1"/>
        <v>0.9723699203976766</v>
      </c>
      <c r="D18">
        <f t="shared" si="2"/>
        <v>0.45399049973954686</v>
      </c>
      <c r="E18">
        <f t="shared" si="3"/>
        <v>-0.7604059656000306</v>
      </c>
      <c r="F18">
        <f t="shared" si="4"/>
        <v>0.8090169943749476</v>
      </c>
      <c r="G18">
        <v>0</v>
      </c>
    </row>
    <row r="19" spans="1:7" ht="12.75">
      <c r="A19">
        <v>18</v>
      </c>
      <c r="B19">
        <f t="shared" si="0"/>
        <v>1.413716694115407</v>
      </c>
      <c r="C19">
        <f t="shared" si="1"/>
        <v>0.9876883405951378</v>
      </c>
      <c r="D19">
        <f t="shared" si="2"/>
        <v>0.3090169943749475</v>
      </c>
      <c r="E19">
        <f t="shared" si="3"/>
        <v>-0.8910065241883678</v>
      </c>
      <c r="F19">
        <f t="shared" si="4"/>
        <v>0.5877852522924734</v>
      </c>
      <c r="G19">
        <v>0</v>
      </c>
    </row>
    <row r="20" spans="1:7" ht="12.75">
      <c r="A20">
        <v>19</v>
      </c>
      <c r="B20">
        <f t="shared" si="0"/>
        <v>1.4922565104551517</v>
      </c>
      <c r="C20">
        <f t="shared" si="1"/>
        <v>0.996917333733128</v>
      </c>
      <c r="D20">
        <f t="shared" si="2"/>
        <v>0.15643446504023098</v>
      </c>
      <c r="E20">
        <f t="shared" si="3"/>
        <v>-0.9723699203976767</v>
      </c>
      <c r="F20">
        <f t="shared" si="4"/>
        <v>0.3090169943749476</v>
      </c>
      <c r="G20">
        <v>0</v>
      </c>
    </row>
    <row r="21" spans="1:7" ht="12.75">
      <c r="A21">
        <v>20</v>
      </c>
      <c r="B21">
        <f t="shared" si="0"/>
        <v>1.5707963267948966</v>
      </c>
      <c r="C21">
        <f t="shared" si="1"/>
        <v>1</v>
      </c>
      <c r="D21">
        <f t="shared" si="2"/>
        <v>1.22514845490862E-16</v>
      </c>
      <c r="E21">
        <f t="shared" si="3"/>
        <v>-1</v>
      </c>
      <c r="F21">
        <f t="shared" si="4"/>
        <v>2.45029690981724E-16</v>
      </c>
      <c r="G21">
        <v>0</v>
      </c>
    </row>
    <row r="22" spans="1:7" ht="12.75">
      <c r="A22">
        <v>21</v>
      </c>
      <c r="B22">
        <f t="shared" si="0"/>
        <v>1.6493361431346414</v>
      </c>
      <c r="C22">
        <f t="shared" si="1"/>
        <v>0.996917333733128</v>
      </c>
      <c r="D22">
        <f t="shared" si="2"/>
        <v>-0.15643446504023073</v>
      </c>
      <c r="E22">
        <f t="shared" si="3"/>
        <v>-0.9723699203976768</v>
      </c>
      <c r="F22">
        <f t="shared" si="4"/>
        <v>-0.3090169943749472</v>
      </c>
      <c r="G22">
        <v>0</v>
      </c>
    </row>
    <row r="23" spans="1:7" ht="12.75">
      <c r="A23">
        <v>22</v>
      </c>
      <c r="B23">
        <f t="shared" si="0"/>
        <v>1.727875959474386</v>
      </c>
      <c r="C23">
        <f t="shared" si="1"/>
        <v>0.9876883405951378</v>
      </c>
      <c r="D23">
        <f t="shared" si="2"/>
        <v>-0.3090169943749469</v>
      </c>
      <c r="E23">
        <f t="shared" si="3"/>
        <v>-0.8910065241883683</v>
      </c>
      <c r="F23">
        <f t="shared" si="4"/>
        <v>-0.5877852522924721</v>
      </c>
      <c r="G23">
        <v>0</v>
      </c>
    </row>
    <row r="24" spans="1:7" ht="12.75">
      <c r="A24">
        <v>23</v>
      </c>
      <c r="B24">
        <f t="shared" si="0"/>
        <v>1.806415775814131</v>
      </c>
      <c r="C24">
        <f t="shared" si="1"/>
        <v>0.9723699203976767</v>
      </c>
      <c r="D24">
        <f t="shared" si="2"/>
        <v>-0.4539904997395467</v>
      </c>
      <c r="E24">
        <f t="shared" si="3"/>
        <v>-0.7604059656000308</v>
      </c>
      <c r="F24">
        <f t="shared" si="4"/>
        <v>-0.8090169943749472</v>
      </c>
      <c r="G24">
        <v>0</v>
      </c>
    </row>
    <row r="25" spans="1:7" ht="12.75">
      <c r="A25">
        <v>24</v>
      </c>
      <c r="B25">
        <f t="shared" si="0"/>
        <v>1.8849555921538759</v>
      </c>
      <c r="C25">
        <f t="shared" si="1"/>
        <v>0.9510565162951536</v>
      </c>
      <c r="D25">
        <f t="shared" si="2"/>
        <v>-0.587785252292473</v>
      </c>
      <c r="E25">
        <f t="shared" si="3"/>
        <v>-0.5877852522924734</v>
      </c>
      <c r="F25">
        <f t="shared" si="4"/>
        <v>-0.9510565162951535</v>
      </c>
      <c r="G25">
        <v>0</v>
      </c>
    </row>
    <row r="26" spans="1:7" ht="12.75">
      <c r="A26">
        <v>25</v>
      </c>
      <c r="B26">
        <f t="shared" si="0"/>
        <v>1.9634954084936207</v>
      </c>
      <c r="C26">
        <f t="shared" si="1"/>
        <v>0.9238795325112867</v>
      </c>
      <c r="D26">
        <f t="shared" si="2"/>
        <v>-0.7071067811865475</v>
      </c>
      <c r="E26">
        <f t="shared" si="3"/>
        <v>-0.3826834323650904</v>
      </c>
      <c r="F26">
        <f t="shared" si="4"/>
        <v>-1</v>
      </c>
      <c r="G26">
        <v>0</v>
      </c>
    </row>
    <row r="27" spans="1:7" ht="12.75">
      <c r="A27">
        <v>26</v>
      </c>
      <c r="B27">
        <f t="shared" si="0"/>
        <v>2.0420352248333655</v>
      </c>
      <c r="C27">
        <f t="shared" si="1"/>
        <v>0.8910065241883679</v>
      </c>
      <c r="D27">
        <f t="shared" si="2"/>
        <v>-0.8090169943749473</v>
      </c>
      <c r="E27">
        <f t="shared" si="3"/>
        <v>-0.15643446504023112</v>
      </c>
      <c r="F27">
        <f t="shared" si="4"/>
        <v>-0.9510565162951536</v>
      </c>
      <c r="G27">
        <v>0</v>
      </c>
    </row>
    <row r="28" spans="1:7" ht="12.75">
      <c r="A28">
        <v>27</v>
      </c>
      <c r="B28">
        <f t="shared" si="0"/>
        <v>2.1205750411731104</v>
      </c>
      <c r="C28">
        <f t="shared" si="1"/>
        <v>0.8526401643540923</v>
      </c>
      <c r="D28">
        <f t="shared" si="2"/>
        <v>-0.8910065241883678</v>
      </c>
      <c r="E28">
        <f t="shared" si="3"/>
        <v>0.07845909572784514</v>
      </c>
      <c r="F28">
        <f t="shared" si="4"/>
        <v>-0.8090169943749477</v>
      </c>
      <c r="G28">
        <v>0</v>
      </c>
    </row>
    <row r="29" spans="1:7" ht="12.75">
      <c r="A29">
        <v>28</v>
      </c>
      <c r="B29">
        <f t="shared" si="0"/>
        <v>2.199114857512855</v>
      </c>
      <c r="C29">
        <f t="shared" si="1"/>
        <v>0.8090169943749475</v>
      </c>
      <c r="D29">
        <f t="shared" si="2"/>
        <v>-0.9510565162951535</v>
      </c>
      <c r="E29">
        <f t="shared" si="3"/>
        <v>0.3090169943749472</v>
      </c>
      <c r="F29">
        <f t="shared" si="4"/>
        <v>-0.5877852522924734</v>
      </c>
      <c r="G29">
        <v>0</v>
      </c>
    </row>
    <row r="30" spans="1:7" ht="12.75">
      <c r="A30">
        <v>29</v>
      </c>
      <c r="B30">
        <f t="shared" si="0"/>
        <v>2.2776546738526</v>
      </c>
      <c r="C30">
        <f t="shared" si="1"/>
        <v>0.760405965600031</v>
      </c>
      <c r="D30">
        <f t="shared" si="2"/>
        <v>-0.9876883405951377</v>
      </c>
      <c r="E30">
        <f t="shared" si="3"/>
        <v>0.5224985647159482</v>
      </c>
      <c r="F30">
        <f t="shared" si="4"/>
        <v>-0.3090169943749478</v>
      </c>
      <c r="G30">
        <v>0</v>
      </c>
    </row>
    <row r="31" spans="1:7" ht="12.75">
      <c r="A31">
        <v>30</v>
      </c>
      <c r="B31">
        <f t="shared" si="0"/>
        <v>2.356194490192345</v>
      </c>
      <c r="C31">
        <f t="shared" si="1"/>
        <v>0.7071067811865476</v>
      </c>
      <c r="D31">
        <f t="shared" si="2"/>
        <v>-1</v>
      </c>
      <c r="E31">
        <f t="shared" si="3"/>
        <v>0.7071067811865474</v>
      </c>
      <c r="F31">
        <f t="shared" si="4"/>
        <v>-3.67544536472586E-16</v>
      </c>
      <c r="G31">
        <v>0</v>
      </c>
    </row>
    <row r="32" spans="1:7" ht="12.75">
      <c r="A32">
        <v>31</v>
      </c>
      <c r="B32">
        <f t="shared" si="0"/>
        <v>2.4347343065320897</v>
      </c>
      <c r="C32">
        <f t="shared" si="1"/>
        <v>0.6494480483301838</v>
      </c>
      <c r="D32">
        <f t="shared" si="2"/>
        <v>-0.9876883405951378</v>
      </c>
      <c r="E32">
        <f t="shared" si="3"/>
        <v>0.8526401643540923</v>
      </c>
      <c r="F32">
        <f t="shared" si="4"/>
        <v>0.30901699437494706</v>
      </c>
      <c r="G32">
        <v>0</v>
      </c>
    </row>
    <row r="33" spans="1:7" ht="12.75">
      <c r="A33">
        <v>32</v>
      </c>
      <c r="B33">
        <f t="shared" si="0"/>
        <v>2.5132741228718345</v>
      </c>
      <c r="C33">
        <f t="shared" si="1"/>
        <v>0.5877852522924732</v>
      </c>
      <c r="D33">
        <f t="shared" si="2"/>
        <v>-0.9510565162951536</v>
      </c>
      <c r="E33">
        <f t="shared" si="3"/>
        <v>0.9510565162951535</v>
      </c>
      <c r="F33">
        <f t="shared" si="4"/>
        <v>0.5877852522924728</v>
      </c>
      <c r="G33">
        <v>0</v>
      </c>
    </row>
    <row r="34" spans="1:7" ht="12.75">
      <c r="A34">
        <v>33</v>
      </c>
      <c r="B34">
        <f t="shared" si="0"/>
        <v>2.5918139392115793</v>
      </c>
      <c r="C34">
        <f t="shared" si="1"/>
        <v>0.5224985647159489</v>
      </c>
      <c r="D34">
        <f t="shared" si="2"/>
        <v>-0.8910065241883679</v>
      </c>
      <c r="E34">
        <f t="shared" si="3"/>
        <v>0.996917333733128</v>
      </c>
      <c r="F34">
        <f t="shared" si="4"/>
        <v>0.8090169943749472</v>
      </c>
      <c r="G34">
        <v>0</v>
      </c>
    </row>
    <row r="35" spans="1:7" ht="12.75">
      <c r="A35">
        <v>34</v>
      </c>
      <c r="B35">
        <f t="shared" si="0"/>
        <v>2.670353755551324</v>
      </c>
      <c r="C35">
        <f t="shared" si="1"/>
        <v>0.45399049973954686</v>
      </c>
      <c r="D35">
        <f t="shared" si="2"/>
        <v>-0.8090169943749476</v>
      </c>
      <c r="E35">
        <f t="shared" si="3"/>
        <v>0.9876883405951379</v>
      </c>
      <c r="F35">
        <f t="shared" si="4"/>
        <v>0.9510565162951534</v>
      </c>
      <c r="G35">
        <v>0</v>
      </c>
    </row>
    <row r="36" spans="1:7" ht="12.75">
      <c r="A36">
        <v>35</v>
      </c>
      <c r="B36">
        <f t="shared" si="0"/>
        <v>2.748893571891069</v>
      </c>
      <c r="C36">
        <f t="shared" si="1"/>
        <v>0.3826834323650899</v>
      </c>
      <c r="D36">
        <f t="shared" si="2"/>
        <v>-0.7071067811865477</v>
      </c>
      <c r="E36">
        <f t="shared" si="3"/>
        <v>0.9238795325112867</v>
      </c>
      <c r="F36">
        <f t="shared" si="4"/>
        <v>1</v>
      </c>
      <c r="G36">
        <v>0</v>
      </c>
    </row>
    <row r="37" spans="1:7" ht="12.75">
      <c r="A37">
        <v>36</v>
      </c>
      <c r="B37">
        <f t="shared" si="0"/>
        <v>2.827433388230814</v>
      </c>
      <c r="C37">
        <f t="shared" si="1"/>
        <v>0.3090169943749475</v>
      </c>
      <c r="D37">
        <f t="shared" si="2"/>
        <v>-0.5877852522924734</v>
      </c>
      <c r="E37">
        <f t="shared" si="3"/>
        <v>0.8090169943749477</v>
      </c>
      <c r="F37">
        <f t="shared" si="4"/>
        <v>0.9510565162951538</v>
      </c>
      <c r="G37">
        <v>0</v>
      </c>
    </row>
    <row r="38" spans="1:7" ht="12.75">
      <c r="A38">
        <v>37</v>
      </c>
      <c r="B38">
        <f t="shared" si="0"/>
        <v>2.9059732045705586</v>
      </c>
      <c r="C38">
        <f t="shared" si="1"/>
        <v>0.23344536385590553</v>
      </c>
      <c r="D38">
        <f t="shared" si="2"/>
        <v>-0.45399049973954697</v>
      </c>
      <c r="E38">
        <f t="shared" si="3"/>
        <v>0.6494480483301842</v>
      </c>
      <c r="F38">
        <f t="shared" si="4"/>
        <v>0.8090169943749477</v>
      </c>
      <c r="G38">
        <v>0</v>
      </c>
    </row>
    <row r="39" spans="1:7" ht="12.75">
      <c r="A39">
        <v>38</v>
      </c>
      <c r="B39">
        <f t="shared" si="0"/>
        <v>2.9845130209103035</v>
      </c>
      <c r="C39">
        <f t="shared" si="1"/>
        <v>0.15643446504023098</v>
      </c>
      <c r="D39">
        <f t="shared" si="2"/>
        <v>-0.3090169943749476</v>
      </c>
      <c r="E39">
        <f t="shared" si="3"/>
        <v>0.4539904997395463</v>
      </c>
      <c r="F39">
        <f t="shared" si="4"/>
        <v>0.5877852522924735</v>
      </c>
      <c r="G39">
        <v>0</v>
      </c>
    </row>
    <row r="40" spans="1:7" ht="12.75">
      <c r="A40">
        <v>39</v>
      </c>
      <c r="B40">
        <f t="shared" si="0"/>
        <v>3.0630528372500483</v>
      </c>
      <c r="C40">
        <f t="shared" si="1"/>
        <v>0.07845909572784507</v>
      </c>
      <c r="D40">
        <f t="shared" si="2"/>
        <v>-0.15643446504023112</v>
      </c>
      <c r="E40">
        <f t="shared" si="3"/>
        <v>0.23344536385590534</v>
      </c>
      <c r="F40">
        <f t="shared" si="4"/>
        <v>0.3090169943749479</v>
      </c>
      <c r="G40">
        <v>0</v>
      </c>
    </row>
    <row r="41" spans="1:7" ht="12.75">
      <c r="A41">
        <v>40</v>
      </c>
      <c r="B41">
        <f t="shared" si="0"/>
        <v>3.141592653589793</v>
      </c>
      <c r="C41">
        <f t="shared" si="1"/>
        <v>1.22514845490862E-16</v>
      </c>
      <c r="D41">
        <f t="shared" si="2"/>
        <v>-2.45029690981724E-16</v>
      </c>
      <c r="E41">
        <f t="shared" si="3"/>
        <v>3.67544536472586E-16</v>
      </c>
      <c r="F41">
        <f t="shared" si="4"/>
        <v>4.90059381963448E-16</v>
      </c>
      <c r="G4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L29" sqref="L29"/>
    </sheetView>
  </sheetViews>
  <sheetFormatPr defaultColWidth="9.140625" defaultRowHeight="12.75"/>
  <sheetData>
    <row r="3" spans="2:10" ht="12.75">
      <c r="B3" s="16" t="s">
        <v>33</v>
      </c>
      <c r="C3" s="16" t="s">
        <v>34</v>
      </c>
      <c r="D3" s="16" t="s">
        <v>35</v>
      </c>
      <c r="E3" s="16" t="s">
        <v>40</v>
      </c>
      <c r="F3" s="16" t="s">
        <v>42</v>
      </c>
      <c r="G3" s="16" t="s">
        <v>43</v>
      </c>
      <c r="H3" s="16" t="s">
        <v>34</v>
      </c>
      <c r="I3" s="16" t="s">
        <v>41</v>
      </c>
      <c r="J3" s="16" t="s">
        <v>35</v>
      </c>
    </row>
    <row r="4" spans="1:7" ht="12.75">
      <c r="A4" t="s">
        <v>0</v>
      </c>
      <c r="B4" s="18" t="s">
        <v>0</v>
      </c>
      <c r="C4" s="18"/>
      <c r="D4" s="18"/>
      <c r="E4" s="18"/>
      <c r="F4" s="18"/>
      <c r="G4" s="18"/>
    </row>
    <row r="5" spans="1:7" ht="12.75">
      <c r="A5" t="s">
        <v>32</v>
      </c>
      <c r="B5" s="18"/>
      <c r="C5" s="18"/>
      <c r="D5" s="18"/>
      <c r="E5" s="18"/>
      <c r="F5" s="18"/>
      <c r="G5" s="18"/>
    </row>
    <row r="6" spans="1:7" ht="12.75">
      <c r="A6" t="s">
        <v>5</v>
      </c>
      <c r="B6" s="18"/>
      <c r="C6" s="18"/>
      <c r="D6" s="18"/>
      <c r="E6" s="18"/>
      <c r="F6" s="18"/>
      <c r="G6" s="18"/>
    </row>
    <row r="7" spans="1:7" ht="12.75">
      <c r="A7" t="s">
        <v>8</v>
      </c>
      <c r="B7" s="18"/>
      <c r="C7" s="18"/>
      <c r="D7" s="18"/>
      <c r="E7" s="18"/>
      <c r="F7" s="18"/>
      <c r="G7" s="18"/>
    </row>
    <row r="8" spans="1:7" ht="12.75">
      <c r="A8" t="s">
        <v>2</v>
      </c>
      <c r="B8" s="18" t="s">
        <v>2</v>
      </c>
      <c r="C8" s="18" t="s">
        <v>2</v>
      </c>
      <c r="D8" s="18"/>
      <c r="E8" s="18"/>
      <c r="F8" s="18"/>
      <c r="G8" s="18"/>
    </row>
    <row r="9" spans="1:7" ht="12.75">
      <c r="A9" t="s">
        <v>3</v>
      </c>
      <c r="B9" s="18"/>
      <c r="C9" s="18"/>
      <c r="D9" s="18"/>
      <c r="E9" s="20"/>
      <c r="F9" s="18"/>
      <c r="G9" s="18"/>
    </row>
    <row r="10" spans="1:7" ht="12.75">
      <c r="A10" t="s">
        <v>6</v>
      </c>
      <c r="B10" s="18"/>
      <c r="C10" s="18"/>
      <c r="D10" s="18"/>
      <c r="E10" s="18"/>
      <c r="F10" s="18"/>
      <c r="G10" s="18" t="s">
        <v>6</v>
      </c>
    </row>
    <row r="11" spans="1:7" ht="12.75">
      <c r="A11" t="s">
        <v>1</v>
      </c>
      <c r="B11" s="18" t="s">
        <v>1</v>
      </c>
      <c r="C11" s="18"/>
      <c r="D11" s="18" t="s">
        <v>1</v>
      </c>
      <c r="E11" s="18"/>
      <c r="F11" s="18"/>
      <c r="G11" s="18"/>
    </row>
    <row r="12" spans="1:7" ht="12.75">
      <c r="A12" t="s">
        <v>7</v>
      </c>
      <c r="B12" s="18"/>
      <c r="C12" s="18" t="s">
        <v>7</v>
      </c>
      <c r="D12" s="18"/>
      <c r="E12" s="18"/>
      <c r="F12" s="18"/>
      <c r="G12" s="18"/>
    </row>
    <row r="13" spans="1:7" ht="12.75">
      <c r="A13" t="s">
        <v>4</v>
      </c>
      <c r="B13" s="18"/>
      <c r="C13" s="18"/>
      <c r="D13" s="18"/>
      <c r="E13" s="18" t="s">
        <v>4</v>
      </c>
      <c r="F13" s="18" t="s">
        <v>4</v>
      </c>
      <c r="G13" s="18" t="s">
        <v>4</v>
      </c>
    </row>
    <row r="14" spans="1:7" ht="12.75">
      <c r="A14" t="s">
        <v>9</v>
      </c>
      <c r="B14" s="18"/>
      <c r="C14" s="18"/>
      <c r="D14" s="18"/>
      <c r="E14" s="18"/>
      <c r="F14" s="18"/>
      <c r="G14" s="18"/>
    </row>
    <row r="15" spans="1:7" ht="12.75">
      <c r="A15" t="s">
        <v>10</v>
      </c>
      <c r="B15" s="18"/>
      <c r="C15" s="18" t="s">
        <v>10</v>
      </c>
      <c r="D15" s="18" t="s">
        <v>10</v>
      </c>
      <c r="E15" s="18"/>
      <c r="F15" s="18"/>
      <c r="G15" s="18" t="s">
        <v>10</v>
      </c>
    </row>
    <row r="16" spans="1:7" ht="12.75">
      <c r="A16" t="s">
        <v>0</v>
      </c>
      <c r="B16" s="18"/>
      <c r="C16" s="18"/>
      <c r="D16" s="18"/>
      <c r="E16" s="18" t="s">
        <v>0</v>
      </c>
      <c r="F16" s="18"/>
      <c r="G16" s="18"/>
    </row>
    <row r="17" spans="1:7" ht="12.75">
      <c r="A17" t="s">
        <v>32</v>
      </c>
      <c r="B17" s="18"/>
      <c r="C17" s="18"/>
      <c r="D17" s="18"/>
      <c r="E17" s="18"/>
      <c r="F17" s="18" t="s">
        <v>32</v>
      </c>
      <c r="G17" s="18"/>
    </row>
    <row r="18" spans="1:7" ht="12.75">
      <c r="A18" t="s">
        <v>5</v>
      </c>
      <c r="B18" s="18"/>
      <c r="C18" s="18"/>
      <c r="D18" s="18" t="s">
        <v>5</v>
      </c>
      <c r="E18" s="18"/>
      <c r="F18" s="18"/>
      <c r="G18" s="18"/>
    </row>
    <row r="19" spans="1:7" ht="12.75">
      <c r="A19" t="s">
        <v>8</v>
      </c>
      <c r="B19" s="18"/>
      <c r="C19" s="18"/>
      <c r="D19" s="18"/>
      <c r="E19" s="18"/>
      <c r="F19" s="18"/>
      <c r="G19" s="18" t="s">
        <v>8</v>
      </c>
    </row>
    <row r="20" spans="1:7" ht="12.75">
      <c r="A20" t="s">
        <v>2</v>
      </c>
      <c r="B20" s="18"/>
      <c r="C20" s="18"/>
      <c r="D20" s="18"/>
      <c r="E20" s="18" t="s">
        <v>2</v>
      </c>
      <c r="F20" s="18" t="s">
        <v>2</v>
      </c>
      <c r="G20" s="18"/>
    </row>
    <row r="21" spans="2:7" ht="12.75">
      <c r="B21" s="18"/>
      <c r="C21" s="18"/>
      <c r="D21" s="18"/>
      <c r="E21" s="18"/>
      <c r="F21" s="18"/>
      <c r="G21" s="18"/>
    </row>
    <row r="23" spans="1:12" ht="12.75">
      <c r="A23" s="21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>
      <c r="A24" s="21" t="s">
        <v>39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3">
    <mergeCell ref="A23:L23"/>
    <mergeCell ref="A24:L24"/>
    <mergeCell ref="A25:L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M18" sqref="M18"/>
    </sheetView>
  </sheetViews>
  <sheetFormatPr defaultColWidth="9.140625" defaultRowHeight="12.75"/>
  <cols>
    <col min="2" max="2" width="14.7109375" style="0" customWidth="1"/>
  </cols>
  <sheetData>
    <row r="1" spans="1:4" ht="12.75">
      <c r="A1" s="1">
        <v>0</v>
      </c>
      <c r="B1" s="2">
        <f>2^(A1/17)</f>
        <v>1</v>
      </c>
      <c r="C1" s="3" t="s">
        <v>0</v>
      </c>
      <c r="D1" s="1"/>
    </row>
    <row r="2" spans="1:4" ht="12.75">
      <c r="A2" s="1">
        <v>1</v>
      </c>
      <c r="B2" s="2">
        <f aca="true" t="shared" si="0" ref="B2:B18">2^(A2/17)</f>
        <v>1.0416160106505838</v>
      </c>
      <c r="C2" s="3"/>
      <c r="D2" s="1"/>
    </row>
    <row r="3" spans="1:4" ht="12.75">
      <c r="A3" s="1">
        <v>2</v>
      </c>
      <c r="B3" s="2">
        <f t="shared" si="0"/>
        <v>1.084963913643637</v>
      </c>
      <c r="C3" s="3"/>
      <c r="D3" s="1"/>
    </row>
    <row r="4" spans="1:4" ht="12.75">
      <c r="A4" s="1">
        <v>3</v>
      </c>
      <c r="B4" s="2">
        <f t="shared" si="0"/>
        <v>1.1301157834293298</v>
      </c>
      <c r="C4" s="3" t="s">
        <v>5</v>
      </c>
      <c r="D4" s="1">
        <v>1.1225</v>
      </c>
    </row>
    <row r="5" spans="1:4" ht="12.75">
      <c r="A5" s="1">
        <v>4</v>
      </c>
      <c r="B5" s="2">
        <f t="shared" si="0"/>
        <v>1.1771466939089177</v>
      </c>
      <c r="C5" s="3" t="s">
        <v>8</v>
      </c>
      <c r="D5" s="1">
        <v>1.1875</v>
      </c>
    </row>
    <row r="6" spans="1:4" ht="12.75">
      <c r="A6" s="1">
        <v>5</v>
      </c>
      <c r="B6" s="2">
        <f t="shared" si="0"/>
        <v>1.2261348432599308</v>
      </c>
      <c r="C6" s="3"/>
      <c r="D6" s="1"/>
    </row>
    <row r="7" spans="1:7" ht="12.75">
      <c r="A7" s="1">
        <v>6</v>
      </c>
      <c r="B7" s="2">
        <f t="shared" si="0"/>
        <v>1.277161683956088</v>
      </c>
      <c r="C7" s="3" t="s">
        <v>2</v>
      </c>
      <c r="D7" s="1">
        <v>1.25</v>
      </c>
      <c r="G7">
        <f>3^7</f>
        <v>2187</v>
      </c>
    </row>
    <row r="8" spans="1:7" ht="12.75">
      <c r="A8" s="1">
        <v>7</v>
      </c>
      <c r="B8" s="2">
        <f t="shared" si="0"/>
        <v>1.330312058198122</v>
      </c>
      <c r="C8" s="3" t="s">
        <v>3</v>
      </c>
      <c r="D8" s="1">
        <v>1.333</v>
      </c>
      <c r="G8">
        <f>2^11</f>
        <v>2048</v>
      </c>
    </row>
    <row r="9" spans="1:13" ht="12.75">
      <c r="A9" s="1">
        <v>8</v>
      </c>
      <c r="B9" s="2">
        <f t="shared" si="0"/>
        <v>1.3856743389806951</v>
      </c>
      <c r="C9" s="3" t="s">
        <v>6</v>
      </c>
      <c r="D9" s="1">
        <v>1.375</v>
      </c>
      <c r="G9">
        <f>G7/G8</f>
        <v>1.06787109375</v>
      </c>
      <c r="M9">
        <f>2/1.25</f>
        <v>1.6</v>
      </c>
    </row>
    <row r="10" spans="1:13" ht="12.75">
      <c r="A10" s="1">
        <v>9</v>
      </c>
      <c r="B10" s="2">
        <f t="shared" si="0"/>
        <v>1.4433405770299563</v>
      </c>
      <c r="C10" s="3"/>
      <c r="D10" s="1"/>
      <c r="M10">
        <f>2/1.75</f>
        <v>1.1428571428571428</v>
      </c>
    </row>
    <row r="11" spans="1:4" ht="12.75">
      <c r="A11" s="1">
        <v>10</v>
      </c>
      <c r="B11" s="2">
        <f t="shared" si="0"/>
        <v>1.5034066538560549</v>
      </c>
      <c r="C11" s="3" t="s">
        <v>1</v>
      </c>
      <c r="D11" s="1">
        <v>1.5</v>
      </c>
    </row>
    <row r="12" spans="1:13" ht="12.75">
      <c r="A12" s="1">
        <v>11</v>
      </c>
      <c r="B12" s="2">
        <f t="shared" si="0"/>
        <v>1.565972441175087</v>
      </c>
      <c r="C12" s="3"/>
      <c r="D12" s="1"/>
      <c r="M12">
        <f>2/1.125</f>
        <v>1.7777777777777777</v>
      </c>
    </row>
    <row r="13" spans="1:4" ht="12.75">
      <c r="A13" s="1">
        <v>12</v>
      </c>
      <c r="B13" s="2">
        <f t="shared" si="0"/>
        <v>1.6311419669655502</v>
      </c>
      <c r="C13" s="3" t="s">
        <v>7</v>
      </c>
      <c r="D13" s="1">
        <v>1.625</v>
      </c>
    </row>
    <row r="14" spans="1:4" ht="12.75">
      <c r="A14" s="1">
        <v>13</v>
      </c>
      <c r="B14" s="2">
        <f t="shared" si="0"/>
        <v>1.6990235884354028</v>
      </c>
      <c r="C14" s="3" t="s">
        <v>4</v>
      </c>
      <c r="D14" s="1">
        <v>1.667</v>
      </c>
    </row>
    <row r="15" spans="1:6" ht="12.75">
      <c r="A15" s="1">
        <v>14</v>
      </c>
      <c r="B15" s="2">
        <f t="shared" si="0"/>
        <v>1.7697301721873235</v>
      </c>
      <c r="C15" s="3" t="s">
        <v>9</v>
      </c>
      <c r="D15" s="1">
        <v>1.75</v>
      </c>
      <c r="F15">
        <f>(1.5^7)/2/2/2/2</f>
        <v>1.06787109375</v>
      </c>
    </row>
    <row r="16" spans="1:11" ht="12.75">
      <c r="A16" s="1">
        <v>15</v>
      </c>
      <c r="B16" s="2">
        <f t="shared" si="0"/>
        <v>1.8433792818817307</v>
      </c>
      <c r="C16" s="3" t="s">
        <v>10</v>
      </c>
      <c r="D16" s="1">
        <v>1.875</v>
      </c>
      <c r="K16">
        <f>3/16</f>
        <v>0.1875</v>
      </c>
    </row>
    <row r="17" spans="1:4" ht="12.75">
      <c r="A17" s="1">
        <v>16</v>
      </c>
      <c r="B17" s="2">
        <f t="shared" si="0"/>
        <v>1.9200933737095864</v>
      </c>
      <c r="C17" s="3"/>
      <c r="D17" s="1"/>
    </row>
    <row r="18" spans="1:4" ht="12.75">
      <c r="A18" s="1">
        <v>17</v>
      </c>
      <c r="B18" s="2">
        <f t="shared" si="0"/>
        <v>2</v>
      </c>
      <c r="C18" s="3"/>
      <c r="D18" s="1"/>
    </row>
    <row r="20" spans="8:16" ht="12.75">
      <c r="H20" s="17" t="s">
        <v>33</v>
      </c>
      <c r="I20" s="18"/>
      <c r="J20" s="18" t="s">
        <v>34</v>
      </c>
      <c r="K20" s="18"/>
      <c r="L20" s="18" t="s">
        <v>35</v>
      </c>
      <c r="M20" s="18"/>
      <c r="N20" s="18"/>
      <c r="O20" s="18"/>
      <c r="P20" s="18"/>
    </row>
    <row r="21" spans="1:16" ht="12.75">
      <c r="A21" s="1">
        <v>0</v>
      </c>
      <c r="B21" s="2">
        <f>2^(A21/12)</f>
        <v>1</v>
      </c>
      <c r="C21">
        <v>1</v>
      </c>
      <c r="D21" s="15">
        <f>(C21-B21)/B21</f>
        <v>0</v>
      </c>
      <c r="E21" t="s">
        <v>0</v>
      </c>
      <c r="F21" t="s">
        <v>2</v>
      </c>
      <c r="G21" t="s">
        <v>1</v>
      </c>
      <c r="H21" s="18" t="s">
        <v>0</v>
      </c>
      <c r="I21" s="18">
        <v>1</v>
      </c>
      <c r="J21" s="18" t="s">
        <v>2</v>
      </c>
      <c r="K21" s="18"/>
      <c r="L21" s="18" t="s">
        <v>1</v>
      </c>
      <c r="M21" s="18"/>
      <c r="N21" s="18"/>
      <c r="O21" s="18"/>
      <c r="P21" s="18"/>
    </row>
    <row r="22" spans="1:16" ht="12.75">
      <c r="A22" s="1">
        <v>1</v>
      </c>
      <c r="B22" s="2">
        <f aca="true" t="shared" si="1" ref="B22:B33">2^(A22/12)</f>
        <v>1.0594630943592953</v>
      </c>
      <c r="C22">
        <f>1+1/16</f>
        <v>1.0625</v>
      </c>
      <c r="D22" s="15">
        <f aca="true" t="shared" si="2" ref="D22:D33">(C22-B22)/B22</f>
        <v>0.0028664572242992972</v>
      </c>
      <c r="E22" t="s">
        <v>32</v>
      </c>
      <c r="F22" t="s">
        <v>3</v>
      </c>
      <c r="G22" t="s">
        <v>7</v>
      </c>
      <c r="H22" s="18" t="s">
        <v>2</v>
      </c>
      <c r="I22" s="18">
        <v>1.25</v>
      </c>
      <c r="J22" s="18" t="s">
        <v>7</v>
      </c>
      <c r="K22" s="18"/>
      <c r="L22" s="18" t="s">
        <v>10</v>
      </c>
      <c r="M22" s="18"/>
      <c r="N22" s="18"/>
      <c r="O22" s="18"/>
      <c r="P22" s="18"/>
    </row>
    <row r="23" spans="1:16" ht="12.75">
      <c r="A23" s="1">
        <v>2</v>
      </c>
      <c r="B23" s="2">
        <f t="shared" si="1"/>
        <v>1.122462048309373</v>
      </c>
      <c r="C23">
        <v>1.125</v>
      </c>
      <c r="D23" s="15">
        <f t="shared" si="2"/>
        <v>0.002261057907881686</v>
      </c>
      <c r="E23" t="s">
        <v>5</v>
      </c>
      <c r="F23" t="s">
        <v>6</v>
      </c>
      <c r="G23" t="s">
        <v>4</v>
      </c>
      <c r="H23" s="18" t="s">
        <v>1</v>
      </c>
      <c r="I23" s="18">
        <v>1.5</v>
      </c>
      <c r="J23" s="18" t="s">
        <v>10</v>
      </c>
      <c r="K23" s="18"/>
      <c r="L23" s="18" t="s">
        <v>5</v>
      </c>
      <c r="M23" s="18"/>
      <c r="N23" s="18"/>
      <c r="O23" s="18"/>
      <c r="P23" s="18"/>
    </row>
    <row r="24" spans="1:16" ht="12.75">
      <c r="A24" s="1">
        <v>3</v>
      </c>
      <c r="B24" s="2">
        <f t="shared" si="1"/>
        <v>1.189207115002721</v>
      </c>
      <c r="C24">
        <f>1+1/6</f>
        <v>1.1666666666666667</v>
      </c>
      <c r="D24" s="14">
        <f t="shared" si="2"/>
        <v>-0.018954182203999605</v>
      </c>
      <c r="E24" t="s">
        <v>8</v>
      </c>
      <c r="F24" t="s">
        <v>1</v>
      </c>
      <c r="G24" t="s">
        <v>9</v>
      </c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75">
      <c r="A25" s="1">
        <v>4</v>
      </c>
      <c r="B25" s="2">
        <f t="shared" si="1"/>
        <v>1.2599210498948732</v>
      </c>
      <c r="C25">
        <v>1.25</v>
      </c>
      <c r="D25" s="15">
        <f t="shared" si="2"/>
        <v>-0.007874342519875349</v>
      </c>
      <c r="E25" t="s">
        <v>2</v>
      </c>
      <c r="F25" t="s">
        <v>7</v>
      </c>
      <c r="G25" t="s">
        <v>10</v>
      </c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.75">
      <c r="A26" s="1">
        <v>5</v>
      </c>
      <c r="B26" s="2">
        <f t="shared" si="1"/>
        <v>1.3348398541700344</v>
      </c>
      <c r="C26">
        <v>1.3333</v>
      </c>
      <c r="D26" s="15">
        <f t="shared" si="2"/>
        <v>-0.0011535872001603338</v>
      </c>
      <c r="E26" t="s">
        <v>3</v>
      </c>
      <c r="F26" t="s">
        <v>4</v>
      </c>
      <c r="G26" t="s">
        <v>0</v>
      </c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2.75">
      <c r="A27" s="1">
        <v>6</v>
      </c>
      <c r="B27" s="2">
        <f t="shared" si="1"/>
        <v>1.4142135623730951</v>
      </c>
      <c r="C27">
        <v>1.375</v>
      </c>
      <c r="D27" s="14">
        <f t="shared" si="2"/>
        <v>-0.02772817586849722</v>
      </c>
      <c r="E27" t="s">
        <v>6</v>
      </c>
      <c r="F27" t="s">
        <v>9</v>
      </c>
      <c r="G27" t="s">
        <v>32</v>
      </c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2.75">
      <c r="A28" s="1">
        <v>7</v>
      </c>
      <c r="B28" s="2">
        <f t="shared" si="1"/>
        <v>1.4983070768766815</v>
      </c>
      <c r="C28">
        <v>1.5</v>
      </c>
      <c r="D28" s="15">
        <f t="shared" si="2"/>
        <v>0.0011298906275257592</v>
      </c>
      <c r="E28" t="s">
        <v>1</v>
      </c>
      <c r="F28" t="s">
        <v>10</v>
      </c>
      <c r="G28" t="s">
        <v>5</v>
      </c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2.75">
      <c r="A29" s="1">
        <v>8</v>
      </c>
      <c r="B29" s="2">
        <f t="shared" si="1"/>
        <v>1.5874010519681994</v>
      </c>
      <c r="C29">
        <v>1.625</v>
      </c>
      <c r="D29" s="14">
        <f t="shared" si="2"/>
        <v>0.02368585303958452</v>
      </c>
      <c r="E29" t="s">
        <v>7</v>
      </c>
      <c r="F29" t="s">
        <v>0</v>
      </c>
      <c r="G29" t="s">
        <v>8</v>
      </c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.75">
      <c r="A30" s="1">
        <v>9</v>
      </c>
      <c r="B30" s="2">
        <f t="shared" si="1"/>
        <v>1.681792830507429</v>
      </c>
      <c r="C30">
        <v>1.6667</v>
      </c>
      <c r="D30" s="15">
        <f t="shared" si="2"/>
        <v>-0.008974250712482309</v>
      </c>
      <c r="E30" t="s">
        <v>4</v>
      </c>
      <c r="F30" t="s">
        <v>32</v>
      </c>
      <c r="G30" t="s">
        <v>2</v>
      </c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>
      <c r="A31" s="1">
        <v>10</v>
      </c>
      <c r="B31" s="2">
        <f t="shared" si="1"/>
        <v>1.7817974362806785</v>
      </c>
      <c r="C31">
        <v>1.75</v>
      </c>
      <c r="D31" s="14">
        <f t="shared" si="2"/>
        <v>-0.017845707729298606</v>
      </c>
      <c r="E31" t="s">
        <v>9</v>
      </c>
      <c r="F31" t="s">
        <v>5</v>
      </c>
      <c r="G31" t="s">
        <v>2</v>
      </c>
      <c r="H31" s="17" t="s">
        <v>36</v>
      </c>
      <c r="I31" s="18" t="s">
        <v>1</v>
      </c>
      <c r="J31" s="18" t="s">
        <v>37</v>
      </c>
      <c r="K31" s="18" t="s">
        <v>5</v>
      </c>
      <c r="L31" s="18"/>
      <c r="M31" s="18"/>
      <c r="N31" s="18"/>
      <c r="O31" s="18"/>
      <c r="P31" s="18"/>
    </row>
    <row r="32" spans="1:16" ht="12.75">
      <c r="A32" s="1">
        <v>11</v>
      </c>
      <c r="B32" s="2">
        <f t="shared" si="1"/>
        <v>1.8877486253633868</v>
      </c>
      <c r="C32">
        <v>1.875</v>
      </c>
      <c r="D32" s="15">
        <f t="shared" si="2"/>
        <v>-0.006753349038160605</v>
      </c>
      <c r="E32" t="s">
        <v>10</v>
      </c>
      <c r="F32" t="s">
        <v>8</v>
      </c>
      <c r="G32" t="s">
        <v>3</v>
      </c>
      <c r="H32" s="18" t="s">
        <v>0</v>
      </c>
      <c r="I32" s="19">
        <v>1.5</v>
      </c>
      <c r="J32" s="19">
        <v>1.875</v>
      </c>
      <c r="K32" s="19">
        <v>1.125</v>
      </c>
      <c r="L32" s="18"/>
      <c r="M32" s="18"/>
      <c r="N32" s="18"/>
      <c r="O32" s="18"/>
      <c r="P32" s="18"/>
    </row>
    <row r="33" spans="1:16" ht="12.75">
      <c r="A33" s="1">
        <v>12</v>
      </c>
      <c r="B33" s="2">
        <f t="shared" si="1"/>
        <v>2</v>
      </c>
      <c r="C33">
        <v>2</v>
      </c>
      <c r="D33" s="15">
        <f t="shared" si="2"/>
        <v>0</v>
      </c>
      <c r="E33" t="s">
        <v>0</v>
      </c>
      <c r="F33" t="s">
        <v>2</v>
      </c>
      <c r="G33" t="s">
        <v>6</v>
      </c>
      <c r="H33" s="18" t="s">
        <v>2</v>
      </c>
      <c r="I33" s="19">
        <v>1.166</v>
      </c>
      <c r="J33" s="19">
        <v>1.5</v>
      </c>
      <c r="K33" s="19">
        <v>1.75</v>
      </c>
      <c r="L33" s="18"/>
      <c r="M33" s="18"/>
      <c r="N33" s="18"/>
      <c r="O33" s="18"/>
      <c r="P33" s="18"/>
    </row>
    <row r="34" spans="1:16" ht="12.75">
      <c r="A34" s="1"/>
      <c r="B34" s="2"/>
      <c r="H34" s="18" t="s">
        <v>1</v>
      </c>
      <c r="I34" s="19">
        <v>1</v>
      </c>
      <c r="J34" s="19">
        <v>1.25</v>
      </c>
      <c r="K34" s="19">
        <v>1.5</v>
      </c>
      <c r="L34" s="18"/>
      <c r="M34" s="18"/>
      <c r="N34" s="18"/>
      <c r="O34" s="18"/>
      <c r="P34" s="18"/>
    </row>
    <row r="35" spans="5:16" ht="12.75">
      <c r="E35">
        <f>7/8</f>
        <v>0.875</v>
      </c>
      <c r="H35" s="18"/>
      <c r="I35" s="18"/>
      <c r="J35" s="18"/>
      <c r="K35" s="18"/>
      <c r="L35" s="18"/>
      <c r="M35" s="18"/>
      <c r="N35" s="18"/>
      <c r="O35" s="18"/>
      <c r="P35" s="18"/>
    </row>
    <row r="36" spans="8:16" ht="12.75">
      <c r="H36" s="18"/>
      <c r="I36" s="18"/>
      <c r="J36" s="18"/>
      <c r="K36" s="18"/>
      <c r="L36" s="18"/>
      <c r="M36" s="18"/>
      <c r="N36" s="18"/>
      <c r="O36" s="18"/>
      <c r="P36" s="18"/>
    </row>
    <row r="37" spans="6:7" ht="12.75">
      <c r="F37">
        <f>3/8</f>
        <v>0.375</v>
      </c>
      <c r="G37">
        <f>5/8</f>
        <v>0.625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6" sqref="G16"/>
    </sheetView>
  </sheetViews>
  <sheetFormatPr defaultColWidth="9.140625" defaultRowHeight="12.75"/>
  <cols>
    <col min="1" max="1" width="25.7109375" style="0" customWidth="1"/>
    <col min="2" max="2" width="12.28125" style="0" customWidth="1"/>
    <col min="3" max="4" width="11.8515625" style="0" customWidth="1"/>
    <col min="5" max="5" width="9.7109375" style="0" customWidth="1"/>
    <col min="6" max="6" width="16.7109375" style="0" customWidth="1"/>
  </cols>
  <sheetData>
    <row r="1" spans="1:7" ht="19.5" customHeight="1" thickBot="1">
      <c r="A1" s="6"/>
      <c r="B1" s="7" t="s">
        <v>11</v>
      </c>
      <c r="C1" s="7" t="s">
        <v>12</v>
      </c>
      <c r="D1" s="7" t="s">
        <v>13</v>
      </c>
      <c r="E1" s="7" t="s">
        <v>14</v>
      </c>
      <c r="F1" s="7" t="s">
        <v>27</v>
      </c>
      <c r="G1" s="4"/>
    </row>
    <row r="2" spans="1:6" ht="21">
      <c r="A2" s="6" t="s">
        <v>15</v>
      </c>
      <c r="B2" s="11" t="s">
        <v>17</v>
      </c>
      <c r="C2" s="8" t="s">
        <v>18</v>
      </c>
      <c r="D2" s="9" t="s">
        <v>19</v>
      </c>
      <c r="E2" s="9" t="s">
        <v>19</v>
      </c>
      <c r="F2" s="9" t="s">
        <v>21</v>
      </c>
    </row>
    <row r="3" spans="1:6" ht="21" thickBot="1">
      <c r="A3" s="6" t="s">
        <v>16</v>
      </c>
      <c r="B3" s="12" t="s">
        <v>17</v>
      </c>
      <c r="C3" s="8" t="s">
        <v>19</v>
      </c>
      <c r="D3" s="8" t="s">
        <v>18</v>
      </c>
      <c r="E3" s="8" t="s">
        <v>18</v>
      </c>
      <c r="F3" s="9" t="s">
        <v>21</v>
      </c>
    </row>
    <row r="4" spans="1:6" ht="21">
      <c r="A4" s="6" t="s">
        <v>28</v>
      </c>
      <c r="B4" s="8" t="s">
        <v>18</v>
      </c>
      <c r="C4" s="9" t="s">
        <v>19</v>
      </c>
      <c r="D4" s="8" t="s">
        <v>17</v>
      </c>
      <c r="E4" s="8" t="s">
        <v>17</v>
      </c>
      <c r="F4" s="8" t="s">
        <v>18</v>
      </c>
    </row>
    <row r="5" spans="1:6" ht="21">
      <c r="A5" s="6" t="s">
        <v>20</v>
      </c>
      <c r="B5" s="9" t="s">
        <v>21</v>
      </c>
      <c r="C5" s="8" t="s">
        <v>18</v>
      </c>
      <c r="D5" s="8" t="s">
        <v>18</v>
      </c>
      <c r="E5" s="9" t="s">
        <v>19</v>
      </c>
      <c r="F5" s="9" t="s">
        <v>19</v>
      </c>
    </row>
    <row r="6" spans="1:6" ht="21">
      <c r="A6" s="6" t="s">
        <v>22</v>
      </c>
      <c r="B6" s="9" t="s">
        <v>19</v>
      </c>
      <c r="C6" s="8" t="s">
        <v>18</v>
      </c>
      <c r="D6" s="8" t="s">
        <v>18</v>
      </c>
      <c r="E6" s="9" t="s">
        <v>19</v>
      </c>
      <c r="F6" s="9" t="s">
        <v>19</v>
      </c>
    </row>
    <row r="7" spans="1:6" ht="21">
      <c r="A7" s="6" t="s">
        <v>23</v>
      </c>
      <c r="B7" s="9" t="s">
        <v>21</v>
      </c>
      <c r="C7" s="8" t="s">
        <v>18</v>
      </c>
      <c r="D7" s="9"/>
      <c r="E7" s="9"/>
      <c r="F7" s="9" t="s">
        <v>21</v>
      </c>
    </row>
    <row r="8" spans="1:6" ht="21">
      <c r="A8" s="6" t="s">
        <v>24</v>
      </c>
      <c r="B8" s="9" t="s">
        <v>21</v>
      </c>
      <c r="C8" s="8" t="s">
        <v>18</v>
      </c>
      <c r="D8" s="9" t="s">
        <v>19</v>
      </c>
      <c r="E8" s="9"/>
      <c r="F8" s="9" t="s">
        <v>21</v>
      </c>
    </row>
    <row r="9" spans="1:6" ht="21">
      <c r="A9" s="6" t="s">
        <v>25</v>
      </c>
      <c r="B9" s="8" t="s">
        <v>17</v>
      </c>
      <c r="C9" s="8" t="s">
        <v>18</v>
      </c>
      <c r="D9" s="9" t="s">
        <v>19</v>
      </c>
      <c r="E9" s="9" t="s">
        <v>21</v>
      </c>
      <c r="F9" s="9" t="s">
        <v>21</v>
      </c>
    </row>
    <row r="10" spans="1:6" ht="21">
      <c r="A10" s="6" t="s">
        <v>26</v>
      </c>
      <c r="B10" s="8" t="s">
        <v>17</v>
      </c>
      <c r="C10" s="8" t="s">
        <v>18</v>
      </c>
      <c r="D10" s="8" t="s">
        <v>18</v>
      </c>
      <c r="E10" s="9" t="s">
        <v>19</v>
      </c>
      <c r="F10" s="9" t="s">
        <v>21</v>
      </c>
    </row>
    <row r="11" spans="1:6" ht="21">
      <c r="A11" s="10" t="s">
        <v>31</v>
      </c>
      <c r="B11" s="9" t="s">
        <v>21</v>
      </c>
      <c r="C11" s="8" t="s">
        <v>17</v>
      </c>
      <c r="D11" s="8" t="s">
        <v>18</v>
      </c>
      <c r="E11" s="9" t="s">
        <v>21</v>
      </c>
      <c r="F11" s="9" t="s">
        <v>21</v>
      </c>
    </row>
    <row r="12" spans="1:6" ht="21">
      <c r="A12" s="10" t="s">
        <v>30</v>
      </c>
      <c r="B12" s="9" t="s">
        <v>21</v>
      </c>
      <c r="C12" s="8" t="s">
        <v>18</v>
      </c>
      <c r="D12" s="8" t="s">
        <v>17</v>
      </c>
      <c r="E12" s="9" t="s">
        <v>19</v>
      </c>
      <c r="F12" s="9" t="s">
        <v>21</v>
      </c>
    </row>
    <row r="13" spans="1:6" ht="21">
      <c r="A13" s="10" t="s">
        <v>29</v>
      </c>
      <c r="B13" s="9" t="s">
        <v>21</v>
      </c>
      <c r="C13" s="8" t="s">
        <v>18</v>
      </c>
      <c r="D13" s="8" t="s">
        <v>18</v>
      </c>
      <c r="E13" s="8" t="s">
        <v>18</v>
      </c>
      <c r="F13" s="8" t="s">
        <v>17</v>
      </c>
    </row>
    <row r="14" spans="1:6" ht="21">
      <c r="A14" s="10"/>
      <c r="B14" s="9"/>
      <c r="C14" s="9"/>
      <c r="D14" s="9"/>
      <c r="E14" s="9"/>
      <c r="F14" s="9"/>
    </row>
    <row r="15" spans="1:6" ht="21">
      <c r="A15" s="10"/>
      <c r="B15" s="9"/>
      <c r="C15" s="9"/>
      <c r="D15" s="9"/>
      <c r="E15" s="9"/>
      <c r="F15" s="9"/>
    </row>
    <row r="16" spans="1:6" ht="21">
      <c r="A16" s="10"/>
      <c r="B16" s="9"/>
      <c r="C16" s="9"/>
      <c r="D16" s="9"/>
      <c r="E16" s="9"/>
      <c r="F16" s="9"/>
    </row>
    <row r="17" spans="1:6" ht="21">
      <c r="A17" s="10"/>
      <c r="B17" s="9"/>
      <c r="C17" s="9"/>
      <c r="D17" s="9"/>
      <c r="E17" s="9"/>
      <c r="F17" s="9"/>
    </row>
    <row r="18" spans="1:6" ht="20.25">
      <c r="A18" s="13"/>
      <c r="B18" s="9"/>
      <c r="C18" s="9"/>
      <c r="D18" s="9"/>
      <c r="E18" s="9"/>
      <c r="F18" s="9"/>
    </row>
    <row r="19" spans="1:6" ht="20.25">
      <c r="A19" s="13"/>
      <c r="B19" s="9"/>
      <c r="C19" s="9"/>
      <c r="D19" s="9"/>
      <c r="E19" s="9"/>
      <c r="F19" s="9"/>
    </row>
    <row r="20" spans="1:6" ht="20.25">
      <c r="A20" s="13"/>
      <c r="B20" s="9"/>
      <c r="C20" s="9"/>
      <c r="D20" s="9"/>
      <c r="E20" s="9"/>
      <c r="F20" s="9"/>
    </row>
    <row r="21" spans="1:6" ht="20.25">
      <c r="A21" s="5"/>
      <c r="B21" s="5"/>
      <c r="C21" s="5"/>
      <c r="D21" s="5"/>
      <c r="E21" s="5"/>
      <c r="F21" s="5"/>
    </row>
    <row r="22" spans="1:6" ht="20.25">
      <c r="A22" s="5"/>
      <c r="B22" s="5"/>
      <c r="C22" s="5"/>
      <c r="D22" s="5"/>
      <c r="E22" s="5"/>
      <c r="F22" s="5"/>
    </row>
    <row r="23" spans="1:6" ht="20.25">
      <c r="A23" s="5"/>
      <c r="B23" s="5"/>
      <c r="C23" s="5"/>
      <c r="D23" s="5"/>
      <c r="E23" s="5"/>
      <c r="F23" s="5"/>
    </row>
    <row r="24" spans="1:6" ht="20.25">
      <c r="A24" s="5"/>
      <c r="B24" s="5"/>
      <c r="C24" s="5"/>
      <c r="D24" s="5"/>
      <c r="E24" s="5"/>
      <c r="F24" s="5"/>
    </row>
    <row r="25" spans="1:6" ht="20.25">
      <c r="A25" s="5"/>
      <c r="B25" s="5"/>
      <c r="C25" s="5"/>
      <c r="D25" s="5"/>
      <c r="E25" s="5"/>
      <c r="F25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2">
      <selection activeCell="K41" sqref="K41"/>
    </sheetView>
  </sheetViews>
  <sheetFormatPr defaultColWidth="9.140625" defaultRowHeight="12.75"/>
  <sheetData>
    <row r="1" spans="1:7" ht="12.75">
      <c r="A1">
        <v>7</v>
      </c>
      <c r="B1">
        <v>0</v>
      </c>
      <c r="C1">
        <f>PI()*B1/5</f>
        <v>0</v>
      </c>
      <c r="D1">
        <f>2.5*B1/50-2.5</f>
        <v>-2.5</v>
      </c>
      <c r="E1">
        <f>EXP(-(D1*D1))*COS(C1)</f>
        <v>0.0019304541362277093</v>
      </c>
      <c r="F1">
        <f>5+C1</f>
        <v>5</v>
      </c>
      <c r="G1">
        <f>EXP(-(D1*D1))</f>
        <v>0.0019304541362277093</v>
      </c>
    </row>
    <row r="2" spans="1:7" ht="12.75">
      <c r="A2">
        <v>7.05</v>
      </c>
      <c r="B2">
        <v>1</v>
      </c>
      <c r="C2">
        <f aca="true" t="shared" si="0" ref="C2:C65">PI()*B2/5</f>
        <v>0.6283185307179586</v>
      </c>
      <c r="D2">
        <f aca="true" t="shared" si="1" ref="D2:D65">2.5*B2/50-2.5</f>
        <v>-2.45</v>
      </c>
      <c r="E2">
        <f aca="true" t="shared" si="2" ref="E2:E51">EXP(-(D2*D2))*COS(C2)</f>
        <v>0.0020003455156855326</v>
      </c>
      <c r="F2">
        <f aca="true" t="shared" si="3" ref="F2:F65">5+C2</f>
        <v>5.628318530717959</v>
      </c>
      <c r="G2">
        <f aca="true" t="shared" si="4" ref="G2:G65">EXP(-(D2*D2))</f>
        <v>0.00247256303587419</v>
      </c>
    </row>
    <row r="3" spans="1:7" ht="12.75">
      <c r="A3">
        <v>7.1</v>
      </c>
      <c r="B3">
        <v>2</v>
      </c>
      <c r="C3">
        <f t="shared" si="0"/>
        <v>1.2566370614359172</v>
      </c>
      <c r="D3">
        <f t="shared" si="1"/>
        <v>-2.4</v>
      </c>
      <c r="E3">
        <f t="shared" si="2"/>
        <v>0.0009737470350913377</v>
      </c>
      <c r="F3">
        <f t="shared" si="3"/>
        <v>6.256637061435917</v>
      </c>
      <c r="G3">
        <f t="shared" si="4"/>
        <v>0.0031511115984444414</v>
      </c>
    </row>
    <row r="4" spans="1:7" ht="12.75">
      <c r="A4">
        <v>7.15</v>
      </c>
      <c r="B4">
        <v>3</v>
      </c>
      <c r="C4">
        <f t="shared" si="0"/>
        <v>1.8849555921538759</v>
      </c>
      <c r="D4">
        <f t="shared" si="1"/>
        <v>-2.35</v>
      </c>
      <c r="E4">
        <f t="shared" si="2"/>
        <v>-0.0012347842683984186</v>
      </c>
      <c r="F4">
        <f t="shared" si="3"/>
        <v>6.884955592153876</v>
      </c>
      <c r="G4">
        <f t="shared" si="4"/>
        <v>0.003995845830084629</v>
      </c>
    </row>
    <row r="5" spans="1:7" ht="12.75">
      <c r="A5">
        <v>7.2</v>
      </c>
      <c r="B5">
        <v>4</v>
      </c>
      <c r="C5">
        <f t="shared" si="0"/>
        <v>2.5132741228718345</v>
      </c>
      <c r="D5">
        <f t="shared" si="1"/>
        <v>-2.3</v>
      </c>
      <c r="E5">
        <f t="shared" si="2"/>
        <v>-0.004078869731654253</v>
      </c>
      <c r="F5">
        <f t="shared" si="3"/>
        <v>7.5132741228718345</v>
      </c>
      <c r="G5">
        <f t="shared" si="4"/>
        <v>0.005041760259690983</v>
      </c>
    </row>
    <row r="6" spans="1:7" ht="12.75">
      <c r="A6">
        <v>7.25</v>
      </c>
      <c r="B6">
        <v>5</v>
      </c>
      <c r="C6">
        <f t="shared" si="0"/>
        <v>3.141592653589793</v>
      </c>
      <c r="D6">
        <f t="shared" si="1"/>
        <v>-2.25</v>
      </c>
      <c r="E6">
        <f t="shared" si="2"/>
        <v>-0.006329715427485747</v>
      </c>
      <c r="F6">
        <f t="shared" si="3"/>
        <v>8.141592653589793</v>
      </c>
      <c r="G6">
        <f t="shared" si="4"/>
        <v>0.006329715427485747</v>
      </c>
    </row>
    <row r="7" spans="1:7" ht="12.75">
      <c r="A7">
        <v>7.3</v>
      </c>
      <c r="B7">
        <v>6</v>
      </c>
      <c r="C7">
        <f t="shared" si="0"/>
        <v>3.7699111843077517</v>
      </c>
      <c r="D7">
        <f t="shared" si="1"/>
        <v>-2.2</v>
      </c>
      <c r="E7">
        <f t="shared" si="2"/>
        <v>-0.006396941103180372</v>
      </c>
      <c r="F7">
        <f t="shared" si="3"/>
        <v>8.769911184307752</v>
      </c>
      <c r="G7">
        <f t="shared" si="4"/>
        <v>0.007907054051593435</v>
      </c>
    </row>
    <row r="8" spans="1:7" ht="12.75">
      <c r="A8">
        <v>7.35</v>
      </c>
      <c r="B8">
        <v>7</v>
      </c>
      <c r="C8">
        <f t="shared" si="0"/>
        <v>4.39822971502571</v>
      </c>
      <c r="D8">
        <f t="shared" si="1"/>
        <v>-2.15</v>
      </c>
      <c r="E8">
        <f t="shared" si="2"/>
        <v>-0.003037079228160414</v>
      </c>
      <c r="F8">
        <f t="shared" si="3"/>
        <v>9.39822971502571</v>
      </c>
      <c r="G8">
        <f t="shared" si="4"/>
        <v>0.00982819483537969</v>
      </c>
    </row>
    <row r="9" spans="1:7" ht="12.75">
      <c r="A9">
        <v>7.4</v>
      </c>
      <c r="B9">
        <v>8</v>
      </c>
      <c r="C9">
        <f t="shared" si="0"/>
        <v>5.026548245743669</v>
      </c>
      <c r="D9">
        <f t="shared" si="1"/>
        <v>-2.1</v>
      </c>
      <c r="E9">
        <f t="shared" si="2"/>
        <v>0.0037561566736018038</v>
      </c>
      <c r="F9">
        <f t="shared" si="3"/>
        <v>10.026548245743669</v>
      </c>
      <c r="G9">
        <f t="shared" si="4"/>
        <v>0.012155178329914935</v>
      </c>
    </row>
    <row r="10" spans="1:7" ht="12.75">
      <c r="A10">
        <v>7.45</v>
      </c>
      <c r="B10">
        <v>9</v>
      </c>
      <c r="C10">
        <f t="shared" si="0"/>
        <v>5.654866776461628</v>
      </c>
      <c r="D10">
        <f t="shared" si="1"/>
        <v>-2.05</v>
      </c>
      <c r="E10">
        <f t="shared" si="2"/>
        <v>0.012101385176916807</v>
      </c>
      <c r="F10">
        <f t="shared" si="3"/>
        <v>10.654866776461628</v>
      </c>
      <c r="G10">
        <f t="shared" si="4"/>
        <v>0.014958134700577493</v>
      </c>
    </row>
    <row r="11" spans="1:7" ht="12.75">
      <c r="A11">
        <v>7.5</v>
      </c>
      <c r="B11">
        <v>10</v>
      </c>
      <c r="C11">
        <f t="shared" si="0"/>
        <v>6.283185307179586</v>
      </c>
      <c r="D11">
        <f t="shared" si="1"/>
        <v>-2</v>
      </c>
      <c r="E11">
        <f t="shared" si="2"/>
        <v>0.01831563888873418</v>
      </c>
      <c r="F11">
        <f t="shared" si="3"/>
        <v>11.283185307179586</v>
      </c>
      <c r="G11">
        <f t="shared" si="4"/>
        <v>0.01831563888873418</v>
      </c>
    </row>
    <row r="12" spans="1:7" ht="12.75">
      <c r="A12">
        <v>7.55</v>
      </c>
      <c r="B12">
        <v>11</v>
      </c>
      <c r="C12">
        <f t="shared" si="0"/>
        <v>6.911503837897544</v>
      </c>
      <c r="D12">
        <f t="shared" si="1"/>
        <v>-1.95</v>
      </c>
      <c r="E12">
        <f t="shared" si="2"/>
        <v>0.018053145282594482</v>
      </c>
      <c r="F12">
        <f t="shared" si="3"/>
        <v>11.911503837897545</v>
      </c>
      <c r="G12">
        <f t="shared" si="4"/>
        <v>0.022314914776966413</v>
      </c>
    </row>
    <row r="13" spans="1:7" ht="12.75">
      <c r="A13">
        <v>7.6</v>
      </c>
      <c r="B13">
        <v>12</v>
      </c>
      <c r="C13">
        <f t="shared" si="0"/>
        <v>7.5398223686155035</v>
      </c>
      <c r="D13">
        <f t="shared" si="1"/>
        <v>-1.9</v>
      </c>
      <c r="E13">
        <f t="shared" si="2"/>
        <v>0.008359480410930953</v>
      </c>
      <c r="F13">
        <f t="shared" si="3"/>
        <v>12.539822368615503</v>
      </c>
      <c r="G13">
        <f t="shared" si="4"/>
        <v>0.027051846866350416</v>
      </c>
    </row>
    <row r="14" spans="1:7" ht="12.75">
      <c r="A14">
        <v>7.65</v>
      </c>
      <c r="B14">
        <v>13</v>
      </c>
      <c r="C14">
        <f t="shared" si="0"/>
        <v>8.168140899333462</v>
      </c>
      <c r="D14">
        <f t="shared" si="1"/>
        <v>-1.85</v>
      </c>
      <c r="E14">
        <f t="shared" si="2"/>
        <v>-0.010083458141107022</v>
      </c>
      <c r="F14">
        <f t="shared" si="3"/>
        <v>13.168140899333462</v>
      </c>
      <c r="G14">
        <f t="shared" si="4"/>
        <v>0.03263075599289602</v>
      </c>
    </row>
    <row r="15" spans="1:7" ht="12.75">
      <c r="A15">
        <v>7.7</v>
      </c>
      <c r="B15">
        <v>14</v>
      </c>
      <c r="C15">
        <f t="shared" si="0"/>
        <v>8.79645943005142</v>
      </c>
      <c r="D15">
        <f t="shared" si="1"/>
        <v>-1.8</v>
      </c>
      <c r="E15">
        <f t="shared" si="2"/>
        <v>-0.03168425670099824</v>
      </c>
      <c r="F15">
        <f t="shared" si="3"/>
        <v>13.79645943005142</v>
      </c>
      <c r="G15">
        <f t="shared" si="4"/>
        <v>0.039163895098987066</v>
      </c>
    </row>
    <row r="16" spans="1:7" ht="12.75">
      <c r="A16">
        <v>7.75</v>
      </c>
      <c r="B16">
        <v>15</v>
      </c>
      <c r="C16">
        <f t="shared" si="0"/>
        <v>9.42477796076938</v>
      </c>
      <c r="D16">
        <f t="shared" si="1"/>
        <v>-1.75</v>
      </c>
      <c r="E16">
        <f t="shared" si="2"/>
        <v>-0.04677062238395898</v>
      </c>
      <c r="F16">
        <f t="shared" si="3"/>
        <v>14.42477796076938</v>
      </c>
      <c r="G16">
        <f t="shared" si="4"/>
        <v>0.04677062238395898</v>
      </c>
    </row>
    <row r="17" spans="1:7" ht="12.75">
      <c r="A17">
        <v>7.8</v>
      </c>
      <c r="B17">
        <v>16</v>
      </c>
      <c r="C17">
        <f t="shared" si="0"/>
        <v>10.053096491487338</v>
      </c>
      <c r="D17">
        <f t="shared" si="1"/>
        <v>-1.7</v>
      </c>
      <c r="E17">
        <f t="shared" si="2"/>
        <v>-0.04496210048568511</v>
      </c>
      <c r="F17">
        <f t="shared" si="3"/>
        <v>15.053096491487338</v>
      </c>
      <c r="G17">
        <f t="shared" si="4"/>
        <v>0.055576212611483086</v>
      </c>
    </row>
    <row r="18" spans="1:7" ht="12.75">
      <c r="A18">
        <v>7.85</v>
      </c>
      <c r="B18">
        <v>17</v>
      </c>
      <c r="C18">
        <f t="shared" si="0"/>
        <v>10.681415022205297</v>
      </c>
      <c r="D18">
        <f t="shared" si="1"/>
        <v>-1.65</v>
      </c>
      <c r="E18">
        <f t="shared" si="2"/>
        <v>-0.020305591132319542</v>
      </c>
      <c r="F18">
        <f t="shared" si="3"/>
        <v>15.681415022205297</v>
      </c>
      <c r="G18">
        <f t="shared" si="4"/>
        <v>0.06571027322750288</v>
      </c>
    </row>
    <row r="19" spans="1:7" ht="12.75">
      <c r="A19">
        <v>7.9</v>
      </c>
      <c r="B19">
        <v>18</v>
      </c>
      <c r="C19">
        <f t="shared" si="0"/>
        <v>11.309733552923255</v>
      </c>
      <c r="D19">
        <f t="shared" si="1"/>
        <v>-1.6</v>
      </c>
      <c r="E19">
        <f t="shared" si="2"/>
        <v>0.023888478542723884</v>
      </c>
      <c r="F19">
        <f t="shared" si="3"/>
        <v>16.309733552923255</v>
      </c>
      <c r="G19">
        <f t="shared" si="4"/>
        <v>0.07730474044329971</v>
      </c>
    </row>
    <row r="20" spans="1:7" ht="12.75">
      <c r="A20">
        <v>7.95</v>
      </c>
      <c r="B20">
        <v>19</v>
      </c>
      <c r="C20">
        <f t="shared" si="0"/>
        <v>11.938052083641214</v>
      </c>
      <c r="D20">
        <f t="shared" si="1"/>
        <v>-1.55</v>
      </c>
      <c r="E20">
        <f t="shared" si="2"/>
        <v>0.0732091141514191</v>
      </c>
      <c r="F20">
        <f t="shared" si="3"/>
        <v>16.938052083641214</v>
      </c>
      <c r="G20">
        <f t="shared" si="4"/>
        <v>0.09049144166369588</v>
      </c>
    </row>
    <row r="21" spans="1:7" ht="12.75">
      <c r="A21">
        <v>8</v>
      </c>
      <c r="B21">
        <v>20</v>
      </c>
      <c r="C21">
        <f t="shared" si="0"/>
        <v>12.566370614359172</v>
      </c>
      <c r="D21">
        <f t="shared" si="1"/>
        <v>-1.5</v>
      </c>
      <c r="E21">
        <f t="shared" si="2"/>
        <v>0.10539922456186433</v>
      </c>
      <c r="F21">
        <f t="shared" si="3"/>
        <v>17.566370614359172</v>
      </c>
      <c r="G21">
        <f t="shared" si="4"/>
        <v>0.10539922456186433</v>
      </c>
    </row>
    <row r="22" spans="1:7" ht="12.75">
      <c r="A22">
        <v>8.05</v>
      </c>
      <c r="B22">
        <v>21</v>
      </c>
      <c r="C22">
        <f t="shared" si="0"/>
        <v>13.194689145077131</v>
      </c>
      <c r="D22">
        <f t="shared" si="1"/>
        <v>-1.45</v>
      </c>
      <c r="E22">
        <f t="shared" si="2"/>
        <v>0.09882196753213018</v>
      </c>
      <c r="F22">
        <f t="shared" si="3"/>
        <v>18.19468914507713</v>
      </c>
      <c r="G22">
        <f t="shared" si="4"/>
        <v>0.12215066953999</v>
      </c>
    </row>
    <row r="23" spans="1:7" ht="12.75">
      <c r="A23">
        <v>8.1</v>
      </c>
      <c r="B23">
        <v>22</v>
      </c>
      <c r="C23">
        <f t="shared" si="0"/>
        <v>13.823007675795088</v>
      </c>
      <c r="D23">
        <f t="shared" si="1"/>
        <v>-1.4</v>
      </c>
      <c r="E23">
        <f t="shared" si="2"/>
        <v>0.043527645865422855</v>
      </c>
      <c r="F23">
        <f t="shared" si="3"/>
        <v>18.82300767579509</v>
      </c>
      <c r="G23">
        <f t="shared" si="4"/>
        <v>0.14085842092104503</v>
      </c>
    </row>
    <row r="24" spans="1:7" ht="12.75">
      <c r="A24">
        <v>8.15</v>
      </c>
      <c r="B24">
        <v>23</v>
      </c>
      <c r="C24">
        <f t="shared" si="0"/>
        <v>14.451326206513048</v>
      </c>
      <c r="D24">
        <f t="shared" si="1"/>
        <v>-1.35</v>
      </c>
      <c r="E24">
        <f t="shared" si="2"/>
        <v>-0.04994369512293394</v>
      </c>
      <c r="F24">
        <f t="shared" si="3"/>
        <v>19.45132620651305</v>
      </c>
      <c r="G24">
        <f t="shared" si="4"/>
        <v>0.1616211924653392</v>
      </c>
    </row>
    <row r="25" spans="1:7" ht="12.75">
      <c r="A25">
        <v>8.2</v>
      </c>
      <c r="B25">
        <v>24</v>
      </c>
      <c r="C25">
        <f t="shared" si="0"/>
        <v>15.079644737231007</v>
      </c>
      <c r="D25">
        <f t="shared" si="1"/>
        <v>-1.3</v>
      </c>
      <c r="E25">
        <f t="shared" si="2"/>
        <v>-0.1492794307043041</v>
      </c>
      <c r="F25">
        <f t="shared" si="3"/>
        <v>20.079644737231007</v>
      </c>
      <c r="G25">
        <f t="shared" si="4"/>
        <v>0.18451952399298924</v>
      </c>
    </row>
    <row r="26" spans="1:7" ht="12.75">
      <c r="A26">
        <v>8.25</v>
      </c>
      <c r="B26">
        <v>25</v>
      </c>
      <c r="C26">
        <f t="shared" si="0"/>
        <v>15.707963267948966</v>
      </c>
      <c r="D26">
        <f t="shared" si="1"/>
        <v>-1.25</v>
      </c>
      <c r="E26">
        <f t="shared" si="2"/>
        <v>-0.2096113871510978</v>
      </c>
      <c r="F26">
        <f t="shared" si="3"/>
        <v>20.707963267948966</v>
      </c>
      <c r="G26">
        <f t="shared" si="4"/>
        <v>0.2096113871510978</v>
      </c>
    </row>
    <row r="27" spans="1:7" ht="12.75">
      <c r="A27">
        <v>8.3</v>
      </c>
      <c r="B27">
        <v>26</v>
      </c>
      <c r="C27">
        <f t="shared" si="0"/>
        <v>16.336281798666924</v>
      </c>
      <c r="D27">
        <f t="shared" si="1"/>
        <v>-1.2</v>
      </c>
      <c r="E27">
        <f t="shared" si="2"/>
        <v>-0.1916785832130031</v>
      </c>
      <c r="F27">
        <f t="shared" si="3"/>
        <v>21.336281798666924</v>
      </c>
      <c r="G27">
        <f t="shared" si="4"/>
        <v>0.23692775868212176</v>
      </c>
    </row>
    <row r="28" spans="1:7" ht="12.75">
      <c r="A28">
        <v>8.35</v>
      </c>
      <c r="B28">
        <v>27</v>
      </c>
      <c r="C28">
        <f t="shared" si="0"/>
        <v>16.964600329384883</v>
      </c>
      <c r="D28">
        <f t="shared" si="1"/>
        <v>-1.15</v>
      </c>
      <c r="E28">
        <f t="shared" si="2"/>
        <v>-0.08234323248654378</v>
      </c>
      <c r="F28">
        <f t="shared" si="3"/>
        <v>21.964600329384883</v>
      </c>
      <c r="G28">
        <f t="shared" si="4"/>
        <v>0.26646829781352416</v>
      </c>
    </row>
    <row r="29" spans="1:7" ht="12.75">
      <c r="A29">
        <v>8.4</v>
      </c>
      <c r="B29">
        <v>28</v>
      </c>
      <c r="C29">
        <f t="shared" si="0"/>
        <v>17.59291886010284</v>
      </c>
      <c r="D29">
        <f t="shared" si="1"/>
        <v>-1.1</v>
      </c>
      <c r="E29">
        <f t="shared" si="2"/>
        <v>0.09214802702020992</v>
      </c>
      <c r="F29">
        <f t="shared" si="3"/>
        <v>22.59291886010284</v>
      </c>
      <c r="G29">
        <f t="shared" si="4"/>
        <v>0.29819727942988733</v>
      </c>
    </row>
    <row r="30" spans="1:7" ht="12.75">
      <c r="A30">
        <v>8.44999999999999</v>
      </c>
      <c r="B30">
        <v>29</v>
      </c>
      <c r="C30">
        <f t="shared" si="0"/>
        <v>18.2212373908208</v>
      </c>
      <c r="D30">
        <f t="shared" si="1"/>
        <v>-1.05</v>
      </c>
      <c r="E30">
        <f t="shared" si="2"/>
        <v>0.26862595859515903</v>
      </c>
      <c r="F30">
        <f t="shared" si="3"/>
        <v>23.2212373908208</v>
      </c>
      <c r="G30">
        <f t="shared" si="4"/>
        <v>0.33203994534466064</v>
      </c>
    </row>
    <row r="31" spans="1:7" ht="12.75">
      <c r="A31">
        <v>8.49999999999999</v>
      </c>
      <c r="B31">
        <v>30</v>
      </c>
      <c r="C31">
        <f t="shared" si="0"/>
        <v>18.84955592153876</v>
      </c>
      <c r="D31">
        <f t="shared" si="1"/>
        <v>-1</v>
      </c>
      <c r="E31">
        <f t="shared" si="2"/>
        <v>0.36787944117144233</v>
      </c>
      <c r="F31">
        <f t="shared" si="3"/>
        <v>23.84955592153876</v>
      </c>
      <c r="G31">
        <f t="shared" si="4"/>
        <v>0.36787944117144233</v>
      </c>
    </row>
    <row r="32" spans="1:7" ht="12.75">
      <c r="A32">
        <v>8.54999999999999</v>
      </c>
      <c r="B32">
        <v>31</v>
      </c>
      <c r="C32">
        <f t="shared" si="0"/>
        <v>19.477874452256717</v>
      </c>
      <c r="D32">
        <f t="shared" si="1"/>
        <v>-0.95</v>
      </c>
      <c r="E32">
        <f t="shared" si="2"/>
        <v>0.3281004867415472</v>
      </c>
      <c r="F32">
        <f t="shared" si="3"/>
        <v>24.477874452256717</v>
      </c>
      <c r="G32">
        <f t="shared" si="4"/>
        <v>0.4055545050633206</v>
      </c>
    </row>
    <row r="33" spans="1:7" ht="12.75">
      <c r="A33">
        <v>8.59999999999999</v>
      </c>
      <c r="B33">
        <v>32</v>
      </c>
      <c r="C33">
        <f t="shared" si="0"/>
        <v>20.106192982974676</v>
      </c>
      <c r="D33">
        <f t="shared" si="1"/>
        <v>-0.8999999999999999</v>
      </c>
      <c r="E33">
        <f t="shared" si="2"/>
        <v>0.13746870254766494</v>
      </c>
      <c r="F33">
        <f t="shared" si="3"/>
        <v>25.106192982974676</v>
      </c>
      <c r="G33">
        <f t="shared" si="4"/>
        <v>0.4448580662229412</v>
      </c>
    </row>
    <row r="34" spans="1:7" ht="12.75">
      <c r="A34">
        <v>8.64999999999999</v>
      </c>
      <c r="B34">
        <v>33</v>
      </c>
      <c r="C34">
        <f t="shared" si="0"/>
        <v>20.734511513692635</v>
      </c>
      <c r="D34">
        <f t="shared" si="1"/>
        <v>-0.8500000000000001</v>
      </c>
      <c r="E34">
        <f t="shared" si="2"/>
        <v>-0.15003915199865722</v>
      </c>
      <c r="F34">
        <f t="shared" si="3"/>
        <v>25.734511513692635</v>
      </c>
      <c r="G34">
        <f t="shared" si="4"/>
        <v>0.4855368951540794</v>
      </c>
    </row>
    <row r="35" spans="1:7" ht="12.75">
      <c r="A35">
        <v>8.69999999999999</v>
      </c>
      <c r="B35">
        <v>34</v>
      </c>
      <c r="C35">
        <f t="shared" si="0"/>
        <v>21.362830044410593</v>
      </c>
      <c r="D35">
        <f t="shared" si="1"/>
        <v>-0.8</v>
      </c>
      <c r="E35">
        <f t="shared" si="2"/>
        <v>-0.4265885320559871</v>
      </c>
      <c r="F35">
        <f t="shared" si="3"/>
        <v>26.362830044410593</v>
      </c>
      <c r="G35">
        <f t="shared" si="4"/>
        <v>0.5272924240430485</v>
      </c>
    </row>
    <row r="36" spans="1:7" ht="12.75">
      <c r="A36">
        <v>8.74999999999999</v>
      </c>
      <c r="B36">
        <v>35</v>
      </c>
      <c r="C36">
        <f t="shared" si="0"/>
        <v>21.991148575128552</v>
      </c>
      <c r="D36">
        <f t="shared" si="1"/>
        <v>-0.75</v>
      </c>
      <c r="E36">
        <f t="shared" si="2"/>
        <v>-0.569782824730923</v>
      </c>
      <c r="F36">
        <f t="shared" si="3"/>
        <v>26.991148575128552</v>
      </c>
      <c r="G36">
        <f t="shared" si="4"/>
        <v>0.569782824730923</v>
      </c>
    </row>
    <row r="37" spans="1:7" ht="12.75">
      <c r="A37">
        <v>8.79999999999999</v>
      </c>
      <c r="B37">
        <v>36</v>
      </c>
      <c r="C37">
        <f t="shared" si="0"/>
        <v>22.61946710584651</v>
      </c>
      <c r="D37">
        <f t="shared" si="1"/>
        <v>-0.7</v>
      </c>
      <c r="E37">
        <f t="shared" si="2"/>
        <v>-0.49562516409783836</v>
      </c>
      <c r="F37">
        <f t="shared" si="3"/>
        <v>27.61946710584651</v>
      </c>
      <c r="G37">
        <f t="shared" si="4"/>
        <v>0.6126263941844161</v>
      </c>
    </row>
    <row r="38" spans="1:7" ht="12.75">
      <c r="A38">
        <v>8.84999999999999</v>
      </c>
      <c r="B38">
        <v>37</v>
      </c>
      <c r="C38">
        <f t="shared" si="0"/>
        <v>23.24778563656447</v>
      </c>
      <c r="D38">
        <f t="shared" si="1"/>
        <v>-0.6499999999999999</v>
      </c>
      <c r="E38">
        <f t="shared" si="2"/>
        <v>-0.20253167080662324</v>
      </c>
      <c r="F38">
        <f t="shared" si="3"/>
        <v>28.24778563656447</v>
      </c>
      <c r="G38">
        <f t="shared" si="4"/>
        <v>0.6554062543268406</v>
      </c>
    </row>
    <row r="39" spans="1:7" ht="12.75">
      <c r="A39">
        <v>8.89999999999999</v>
      </c>
      <c r="B39">
        <v>38</v>
      </c>
      <c r="C39">
        <f t="shared" si="0"/>
        <v>23.876104167282428</v>
      </c>
      <c r="D39">
        <f t="shared" si="1"/>
        <v>-0.6000000000000001</v>
      </c>
      <c r="E39">
        <f t="shared" si="2"/>
        <v>0.21559384132902518</v>
      </c>
      <c r="F39">
        <f t="shared" si="3"/>
        <v>28.876104167282428</v>
      </c>
      <c r="G39">
        <f t="shared" si="4"/>
        <v>0.697676326071031</v>
      </c>
    </row>
    <row r="40" spans="1:7" ht="12.75">
      <c r="A40">
        <v>8.94999999999999</v>
      </c>
      <c r="B40">
        <v>39</v>
      </c>
      <c r="C40">
        <f t="shared" si="0"/>
        <v>24.504422698000386</v>
      </c>
      <c r="D40">
        <f t="shared" si="1"/>
        <v>-0.55</v>
      </c>
      <c r="E40">
        <f t="shared" si="2"/>
        <v>0.5978380653090493</v>
      </c>
      <c r="F40">
        <f t="shared" si="3"/>
        <v>29.504422698000386</v>
      </c>
      <c r="G40">
        <f t="shared" si="4"/>
        <v>0.7389684882589442</v>
      </c>
    </row>
    <row r="41" spans="1:7" ht="12.75">
      <c r="A41">
        <v>8.99999999999999</v>
      </c>
      <c r="B41">
        <v>40</v>
      </c>
      <c r="C41">
        <f t="shared" si="0"/>
        <v>25.132741228718345</v>
      </c>
      <c r="D41">
        <f t="shared" si="1"/>
        <v>-0.5</v>
      </c>
      <c r="E41">
        <f t="shared" si="2"/>
        <v>0.7788007830714049</v>
      </c>
      <c r="F41">
        <f t="shared" si="3"/>
        <v>30.132741228718345</v>
      </c>
      <c r="G41">
        <f t="shared" si="4"/>
        <v>0.7788007830714049</v>
      </c>
    </row>
    <row r="42" spans="1:7" ht="12.75">
      <c r="A42">
        <v>9.04999999999999</v>
      </c>
      <c r="B42">
        <v>41</v>
      </c>
      <c r="C42">
        <f t="shared" si="0"/>
        <v>25.7610597594363</v>
      </c>
      <c r="D42">
        <f t="shared" si="1"/>
        <v>-0.4500000000000002</v>
      </c>
      <c r="E42">
        <f t="shared" si="2"/>
        <v>0.6607132434981735</v>
      </c>
      <c r="F42">
        <f t="shared" si="3"/>
        <v>30.7610597594363</v>
      </c>
      <c r="G42">
        <f t="shared" si="4"/>
        <v>0.8166864825981107</v>
      </c>
    </row>
    <row r="43" spans="1:7" ht="12.75">
      <c r="A43">
        <v>9.09999999999999</v>
      </c>
      <c r="B43">
        <v>42</v>
      </c>
      <c r="C43">
        <f t="shared" si="0"/>
        <v>26.389378290154262</v>
      </c>
      <c r="D43">
        <f t="shared" si="1"/>
        <v>-0.3999999999999999</v>
      </c>
      <c r="E43">
        <f t="shared" si="2"/>
        <v>0.263326912441619</v>
      </c>
      <c r="F43">
        <f t="shared" si="3"/>
        <v>31.389378290154262</v>
      </c>
      <c r="G43">
        <f t="shared" si="4"/>
        <v>0.8521437889662115</v>
      </c>
    </row>
    <row r="44" spans="1:7" ht="12.75">
      <c r="A44">
        <v>9.14999999999999</v>
      </c>
      <c r="B44">
        <v>43</v>
      </c>
      <c r="C44">
        <f t="shared" si="0"/>
        <v>27.01769682087222</v>
      </c>
      <c r="D44">
        <f t="shared" si="1"/>
        <v>-0.3500000000000001</v>
      </c>
      <c r="E44">
        <f t="shared" si="2"/>
        <v>-0.27338915965140226</v>
      </c>
      <c r="F44">
        <f t="shared" si="3"/>
        <v>32.01769682087222</v>
      </c>
      <c r="G44">
        <f t="shared" si="4"/>
        <v>0.8847059049434834</v>
      </c>
    </row>
    <row r="45" spans="1:7" ht="12.75">
      <c r="A45">
        <v>9.19999999999999</v>
      </c>
      <c r="B45">
        <v>44</v>
      </c>
      <c r="C45">
        <f t="shared" si="0"/>
        <v>27.646015351590176</v>
      </c>
      <c r="D45">
        <f t="shared" si="1"/>
        <v>-0.2999999999999998</v>
      </c>
      <c r="E45">
        <f t="shared" si="2"/>
        <v>-0.7393858605736598</v>
      </c>
      <c r="F45">
        <f t="shared" si="3"/>
        <v>32.64601535159018</v>
      </c>
      <c r="G45">
        <f t="shared" si="4"/>
        <v>0.9139311852712283</v>
      </c>
    </row>
    <row r="46" spans="1:7" ht="12.75">
      <c r="A46">
        <v>9.24999999999999</v>
      </c>
      <c r="B46">
        <v>45</v>
      </c>
      <c r="C46">
        <f t="shared" si="0"/>
        <v>28.274333882308138</v>
      </c>
      <c r="D46">
        <f t="shared" si="1"/>
        <v>-0.25</v>
      </c>
      <c r="E46">
        <f t="shared" si="2"/>
        <v>-0.9394130628134758</v>
      </c>
      <c r="F46">
        <f t="shared" si="3"/>
        <v>33.27433388230814</v>
      </c>
      <c r="G46">
        <f t="shared" si="4"/>
        <v>0.9394130628134758</v>
      </c>
    </row>
    <row r="47" spans="1:7" ht="12.75">
      <c r="A47">
        <v>9.29999999999999</v>
      </c>
      <c r="B47">
        <v>46</v>
      </c>
      <c r="C47">
        <f t="shared" si="0"/>
        <v>28.902652413026097</v>
      </c>
      <c r="D47">
        <f t="shared" si="1"/>
        <v>-0.20000000000000018</v>
      </c>
      <c r="E47">
        <f t="shared" si="2"/>
        <v>-0.7772949842902046</v>
      </c>
      <c r="F47">
        <f t="shared" si="3"/>
        <v>33.9026524130261</v>
      </c>
      <c r="G47">
        <f t="shared" si="4"/>
        <v>0.9607894391523232</v>
      </c>
    </row>
    <row r="48" spans="1:7" ht="12.75">
      <c r="A48">
        <v>9.34999999999999</v>
      </c>
      <c r="B48">
        <v>47</v>
      </c>
      <c r="C48">
        <f t="shared" si="0"/>
        <v>29.53097094374406</v>
      </c>
      <c r="D48">
        <f t="shared" si="1"/>
        <v>-0.1499999999999999</v>
      </c>
      <c r="E48">
        <f t="shared" si="2"/>
        <v>-0.30214174856386883</v>
      </c>
      <c r="F48">
        <f t="shared" si="3"/>
        <v>34.53097094374406</v>
      </c>
      <c r="G48">
        <f t="shared" si="4"/>
        <v>0.9777512371933363</v>
      </c>
    </row>
    <row r="49" spans="1:7" ht="12.75">
      <c r="A49">
        <v>9.39999999999999</v>
      </c>
      <c r="B49">
        <v>48</v>
      </c>
      <c r="C49">
        <f t="shared" si="0"/>
        <v>30.159289474462014</v>
      </c>
      <c r="D49">
        <f t="shared" si="1"/>
        <v>-0.10000000000000009</v>
      </c>
      <c r="E49">
        <f t="shared" si="2"/>
        <v>0.30594222390658316</v>
      </c>
      <c r="F49">
        <f t="shared" si="3"/>
        <v>35.159289474462014</v>
      </c>
      <c r="G49">
        <f t="shared" si="4"/>
        <v>0.990049833749168</v>
      </c>
    </row>
    <row r="50" spans="1:7" ht="12.75">
      <c r="A50">
        <v>9.44999999999999</v>
      </c>
      <c r="B50">
        <v>49</v>
      </c>
      <c r="C50">
        <f t="shared" si="0"/>
        <v>30.78760800517997</v>
      </c>
      <c r="D50">
        <f t="shared" si="1"/>
        <v>-0.04999999999999982</v>
      </c>
      <c r="E50">
        <f t="shared" si="2"/>
        <v>0.8069969779616158</v>
      </c>
      <c r="F50">
        <f t="shared" si="3"/>
        <v>35.78760800517997</v>
      </c>
      <c r="G50">
        <f t="shared" si="4"/>
        <v>0.9975031223974602</v>
      </c>
    </row>
    <row r="51" spans="1:7" ht="12.75">
      <c r="A51">
        <v>9.49999999999999</v>
      </c>
      <c r="B51">
        <v>50</v>
      </c>
      <c r="C51">
        <f t="shared" si="0"/>
        <v>31.41592653589793</v>
      </c>
      <c r="D51">
        <f t="shared" si="1"/>
        <v>0</v>
      </c>
      <c r="E51">
        <f t="shared" si="2"/>
        <v>1</v>
      </c>
      <c r="F51">
        <f t="shared" si="3"/>
        <v>36.41592653589793</v>
      </c>
      <c r="G51">
        <f t="shared" si="4"/>
        <v>1</v>
      </c>
    </row>
    <row r="52" spans="1:7" ht="12.75">
      <c r="A52">
        <v>9.54999999999999</v>
      </c>
      <c r="B52">
        <v>51</v>
      </c>
      <c r="C52">
        <f t="shared" si="0"/>
        <v>32.044245066615886</v>
      </c>
      <c r="D52">
        <f t="shared" si="1"/>
        <v>0.04999999999999982</v>
      </c>
      <c r="E52">
        <f aca="true" t="shared" si="5" ref="E52:E101">EXP(-(D52*D52))*COS(C52)</f>
        <v>0.8069969779616214</v>
      </c>
      <c r="F52">
        <f t="shared" si="3"/>
        <v>37.044245066615886</v>
      </c>
      <c r="G52">
        <f t="shared" si="4"/>
        <v>0.9975031223974602</v>
      </c>
    </row>
    <row r="53" spans="1:7" ht="12.75">
      <c r="A53">
        <v>9.59999999999999</v>
      </c>
      <c r="B53">
        <v>52</v>
      </c>
      <c r="C53">
        <f t="shared" si="0"/>
        <v>32.67256359733385</v>
      </c>
      <c r="D53">
        <f t="shared" si="1"/>
        <v>0.10000000000000009</v>
      </c>
      <c r="E53">
        <f t="shared" si="5"/>
        <v>0.3059422239065855</v>
      </c>
      <c r="F53">
        <f t="shared" si="3"/>
        <v>37.67256359733385</v>
      </c>
      <c r="G53">
        <f t="shared" si="4"/>
        <v>0.990049833749168</v>
      </c>
    </row>
    <row r="54" spans="1:7" ht="12.75">
      <c r="A54">
        <v>9.64999999999999</v>
      </c>
      <c r="B54">
        <v>53</v>
      </c>
      <c r="C54">
        <f t="shared" si="0"/>
        <v>33.30088212805181</v>
      </c>
      <c r="D54">
        <f t="shared" si="1"/>
        <v>0.1499999999999999</v>
      </c>
      <c r="E54">
        <f t="shared" si="5"/>
        <v>-0.3021417485638732</v>
      </c>
      <c r="F54">
        <f t="shared" si="3"/>
        <v>38.30088212805181</v>
      </c>
      <c r="G54">
        <f t="shared" si="4"/>
        <v>0.9777512371933363</v>
      </c>
    </row>
    <row r="55" spans="1:7" ht="12.75">
      <c r="A55">
        <v>9.69999999999999</v>
      </c>
      <c r="B55">
        <v>54</v>
      </c>
      <c r="C55">
        <f t="shared" si="0"/>
        <v>33.929200658769766</v>
      </c>
      <c r="D55">
        <f t="shared" si="1"/>
        <v>0.20000000000000018</v>
      </c>
      <c r="E55">
        <f t="shared" si="5"/>
        <v>-0.7772949842902032</v>
      </c>
      <c r="F55">
        <f t="shared" si="3"/>
        <v>38.929200658769766</v>
      </c>
      <c r="G55">
        <f t="shared" si="4"/>
        <v>0.9607894391523232</v>
      </c>
    </row>
    <row r="56" spans="1:7" ht="12.75">
      <c r="A56">
        <v>9.74999999999999</v>
      </c>
      <c r="B56">
        <v>55</v>
      </c>
      <c r="C56">
        <f t="shared" si="0"/>
        <v>34.55751918948773</v>
      </c>
      <c r="D56">
        <f t="shared" si="1"/>
        <v>0.25</v>
      </c>
      <c r="E56">
        <f t="shared" si="5"/>
        <v>-0.9394130628134758</v>
      </c>
      <c r="F56">
        <f t="shared" si="3"/>
        <v>39.55751918948773</v>
      </c>
      <c r="G56">
        <f t="shared" si="4"/>
        <v>0.9394130628134758</v>
      </c>
    </row>
    <row r="57" spans="1:7" ht="12.75">
      <c r="A57">
        <v>9.79999999999999</v>
      </c>
      <c r="B57">
        <v>56</v>
      </c>
      <c r="C57">
        <f t="shared" si="0"/>
        <v>35.18583772020568</v>
      </c>
      <c r="D57">
        <f t="shared" si="1"/>
        <v>0.2999999999999998</v>
      </c>
      <c r="E57">
        <f t="shared" si="5"/>
        <v>-0.7393858605736631</v>
      </c>
      <c r="F57">
        <f t="shared" si="3"/>
        <v>40.18583772020568</v>
      </c>
      <c r="G57">
        <f t="shared" si="4"/>
        <v>0.9139311852712283</v>
      </c>
    </row>
    <row r="58" spans="1:7" ht="12.75">
      <c r="A58">
        <v>9.84999999999999</v>
      </c>
      <c r="B58">
        <v>57</v>
      </c>
      <c r="C58">
        <f t="shared" si="0"/>
        <v>35.81415625092364</v>
      </c>
      <c r="D58">
        <f t="shared" si="1"/>
        <v>0.3500000000000001</v>
      </c>
      <c r="E58">
        <f t="shared" si="5"/>
        <v>-0.27338915965140737</v>
      </c>
      <c r="F58">
        <f t="shared" si="3"/>
        <v>40.81415625092364</v>
      </c>
      <c r="G58">
        <f t="shared" si="4"/>
        <v>0.8847059049434834</v>
      </c>
    </row>
    <row r="59" spans="1:7" ht="12.75">
      <c r="A59">
        <v>9.89999999999999</v>
      </c>
      <c r="B59">
        <v>58</v>
      </c>
      <c r="C59">
        <f t="shared" si="0"/>
        <v>36.4424747816416</v>
      </c>
      <c r="D59">
        <f t="shared" si="1"/>
        <v>0.3999999999999999</v>
      </c>
      <c r="E59">
        <f t="shared" si="5"/>
        <v>0.263326912441617</v>
      </c>
      <c r="F59">
        <f t="shared" si="3"/>
        <v>41.4424747816416</v>
      </c>
      <c r="G59">
        <f t="shared" si="4"/>
        <v>0.8521437889662115</v>
      </c>
    </row>
    <row r="60" spans="1:7" ht="12.75">
      <c r="A60">
        <v>9.94999999999999</v>
      </c>
      <c r="B60">
        <v>59</v>
      </c>
      <c r="C60">
        <f t="shared" si="0"/>
        <v>37.070793312359555</v>
      </c>
      <c r="D60">
        <f t="shared" si="1"/>
        <v>0.4500000000000002</v>
      </c>
      <c r="E60">
        <f t="shared" si="5"/>
        <v>0.660713243498169</v>
      </c>
      <c r="F60">
        <f t="shared" si="3"/>
        <v>42.070793312359555</v>
      </c>
      <c r="G60">
        <f t="shared" si="4"/>
        <v>0.8166864825981107</v>
      </c>
    </row>
    <row r="61" spans="1:7" ht="12.75">
      <c r="A61">
        <v>9.99999999999999</v>
      </c>
      <c r="B61">
        <v>60</v>
      </c>
      <c r="C61">
        <f t="shared" si="0"/>
        <v>37.69911184307752</v>
      </c>
      <c r="D61">
        <f t="shared" si="1"/>
        <v>0.5</v>
      </c>
      <c r="E61">
        <f t="shared" si="5"/>
        <v>0.7788007830714049</v>
      </c>
      <c r="F61">
        <f t="shared" si="3"/>
        <v>42.69911184307752</v>
      </c>
      <c r="G61">
        <f t="shared" si="4"/>
        <v>0.7788007830714049</v>
      </c>
    </row>
    <row r="62" spans="1:7" ht="12.75">
      <c r="A62">
        <v>10.05</v>
      </c>
      <c r="B62">
        <v>61</v>
      </c>
      <c r="C62">
        <f t="shared" si="0"/>
        <v>38.32743037379548</v>
      </c>
      <c r="D62">
        <f t="shared" si="1"/>
        <v>0.5499999999999998</v>
      </c>
      <c r="E62">
        <f t="shared" si="5"/>
        <v>0.5978380653090489</v>
      </c>
      <c r="F62">
        <f t="shared" si="3"/>
        <v>43.32743037379548</v>
      </c>
      <c r="G62">
        <f t="shared" si="4"/>
        <v>0.7389684882589443</v>
      </c>
    </row>
    <row r="63" spans="1:7" ht="12.75">
      <c r="A63">
        <v>10.1</v>
      </c>
      <c r="B63">
        <v>62</v>
      </c>
      <c r="C63">
        <f t="shared" si="0"/>
        <v>38.955748904513435</v>
      </c>
      <c r="D63">
        <f t="shared" si="1"/>
        <v>0.6000000000000001</v>
      </c>
      <c r="E63">
        <f t="shared" si="5"/>
        <v>0.21559384132902681</v>
      </c>
      <c r="F63">
        <f t="shared" si="3"/>
        <v>43.955748904513435</v>
      </c>
      <c r="G63">
        <f t="shared" si="4"/>
        <v>0.697676326071031</v>
      </c>
    </row>
    <row r="64" spans="1:7" ht="12.75">
      <c r="A64">
        <v>10.15</v>
      </c>
      <c r="B64">
        <v>63</v>
      </c>
      <c r="C64">
        <f t="shared" si="0"/>
        <v>39.5840674352314</v>
      </c>
      <c r="D64">
        <f t="shared" si="1"/>
        <v>0.6499999999999999</v>
      </c>
      <c r="E64">
        <f t="shared" si="5"/>
        <v>-0.20253167080662393</v>
      </c>
      <c r="F64">
        <f t="shared" si="3"/>
        <v>44.5840674352314</v>
      </c>
      <c r="G64">
        <f t="shared" si="4"/>
        <v>0.6554062543268406</v>
      </c>
    </row>
    <row r="65" spans="1:7" ht="12.75">
      <c r="A65">
        <v>10.2</v>
      </c>
      <c r="B65">
        <v>64</v>
      </c>
      <c r="C65">
        <f t="shared" si="0"/>
        <v>40.21238596594935</v>
      </c>
      <c r="D65">
        <f t="shared" si="1"/>
        <v>0.7000000000000002</v>
      </c>
      <c r="E65">
        <f t="shared" si="5"/>
        <v>-0.4956251640978373</v>
      </c>
      <c r="F65">
        <f t="shared" si="3"/>
        <v>45.21238596594935</v>
      </c>
      <c r="G65">
        <f t="shared" si="4"/>
        <v>0.6126263941844159</v>
      </c>
    </row>
    <row r="66" spans="1:7" ht="12.75">
      <c r="A66">
        <v>10.25</v>
      </c>
      <c r="B66">
        <v>65</v>
      </c>
      <c r="C66">
        <f aca="true" t="shared" si="6" ref="C66:C101">PI()*B66/5</f>
        <v>40.84070449666731</v>
      </c>
      <c r="D66">
        <f aca="true" t="shared" si="7" ref="D66:D101">2.5*B66/50-2.5</f>
        <v>0.75</v>
      </c>
      <c r="E66">
        <f t="shared" si="5"/>
        <v>-0.569782824730923</v>
      </c>
      <c r="F66">
        <f aca="true" t="shared" si="8" ref="F66:F101">5+C66</f>
        <v>45.84070449666731</v>
      </c>
      <c r="G66">
        <f aca="true" t="shared" si="9" ref="G66:G101">EXP(-(D66*D66))</f>
        <v>0.569782824730923</v>
      </c>
    </row>
    <row r="67" spans="1:7" ht="12.75">
      <c r="A67">
        <v>10.3</v>
      </c>
      <c r="B67">
        <v>66</v>
      </c>
      <c r="C67">
        <f t="shared" si="6"/>
        <v>41.46902302738527</v>
      </c>
      <c r="D67">
        <f t="shared" si="7"/>
        <v>0.7999999999999998</v>
      </c>
      <c r="E67">
        <f t="shared" si="5"/>
        <v>-0.42658853205598807</v>
      </c>
      <c r="F67">
        <f t="shared" si="8"/>
        <v>46.46902302738527</v>
      </c>
      <c r="G67">
        <f t="shared" si="9"/>
        <v>0.5272924240430488</v>
      </c>
    </row>
    <row r="68" spans="1:7" ht="12.75">
      <c r="A68">
        <v>10.35</v>
      </c>
      <c r="B68">
        <v>67</v>
      </c>
      <c r="C68">
        <f t="shared" si="6"/>
        <v>42.097341558103224</v>
      </c>
      <c r="D68">
        <f t="shared" si="7"/>
        <v>0.8500000000000001</v>
      </c>
      <c r="E68">
        <f t="shared" si="5"/>
        <v>-0.15003915199866</v>
      </c>
      <c r="F68">
        <f t="shared" si="8"/>
        <v>47.097341558103224</v>
      </c>
      <c r="G68">
        <f t="shared" si="9"/>
        <v>0.4855368951540794</v>
      </c>
    </row>
    <row r="69" spans="1:7" ht="12.75">
      <c r="A69">
        <v>10.4</v>
      </c>
      <c r="B69">
        <v>68</v>
      </c>
      <c r="C69">
        <f t="shared" si="6"/>
        <v>42.725660088821186</v>
      </c>
      <c r="D69">
        <f t="shared" si="7"/>
        <v>0.8999999999999999</v>
      </c>
      <c r="E69">
        <f t="shared" si="5"/>
        <v>0.1374687025476639</v>
      </c>
      <c r="F69">
        <f t="shared" si="8"/>
        <v>47.725660088821186</v>
      </c>
      <c r="G69">
        <f t="shared" si="9"/>
        <v>0.4448580662229412</v>
      </c>
    </row>
    <row r="70" spans="1:7" ht="12.75">
      <c r="A70">
        <v>10.45</v>
      </c>
      <c r="B70">
        <v>69</v>
      </c>
      <c r="C70">
        <f t="shared" si="6"/>
        <v>43.35397861953915</v>
      </c>
      <c r="D70">
        <f t="shared" si="7"/>
        <v>0.9500000000000002</v>
      </c>
      <c r="E70">
        <f t="shared" si="5"/>
        <v>0.32810048674154735</v>
      </c>
      <c r="F70">
        <f t="shared" si="8"/>
        <v>48.35397861953915</v>
      </c>
      <c r="G70">
        <f t="shared" si="9"/>
        <v>0.4055545050633204</v>
      </c>
    </row>
    <row r="71" spans="1:7" ht="12.75">
      <c r="A71">
        <v>10.5</v>
      </c>
      <c r="B71">
        <v>70</v>
      </c>
      <c r="C71">
        <f t="shared" si="6"/>
        <v>43.982297150257104</v>
      </c>
      <c r="D71">
        <f t="shared" si="7"/>
        <v>1</v>
      </c>
      <c r="E71">
        <f t="shared" si="5"/>
        <v>0.36787944117144233</v>
      </c>
      <c r="F71">
        <f t="shared" si="8"/>
        <v>48.982297150257104</v>
      </c>
      <c r="G71">
        <f t="shared" si="9"/>
        <v>0.36787944117144233</v>
      </c>
    </row>
    <row r="72" spans="1:7" ht="12.75">
      <c r="A72">
        <v>10.55</v>
      </c>
      <c r="B72">
        <v>71</v>
      </c>
      <c r="C72">
        <f t="shared" si="6"/>
        <v>44.610615680975066</v>
      </c>
      <c r="D72">
        <f t="shared" si="7"/>
        <v>1.0499999999999998</v>
      </c>
      <c r="E72">
        <f t="shared" si="5"/>
        <v>0.2686259585951589</v>
      </c>
      <c r="F72">
        <f t="shared" si="8"/>
        <v>49.610615680975066</v>
      </c>
      <c r="G72">
        <f t="shared" si="9"/>
        <v>0.3320399453446608</v>
      </c>
    </row>
    <row r="73" spans="1:7" ht="12.75">
      <c r="A73">
        <v>10.6</v>
      </c>
      <c r="B73">
        <v>72</v>
      </c>
      <c r="C73">
        <f t="shared" si="6"/>
        <v>45.23893421169302</v>
      </c>
      <c r="D73">
        <f t="shared" si="7"/>
        <v>1.1</v>
      </c>
      <c r="E73">
        <f t="shared" si="5"/>
        <v>0.09214802702021062</v>
      </c>
      <c r="F73">
        <f t="shared" si="8"/>
        <v>50.23893421169302</v>
      </c>
      <c r="G73">
        <f t="shared" si="9"/>
        <v>0.29819727942988733</v>
      </c>
    </row>
    <row r="74" spans="1:7" ht="12.75">
      <c r="A74">
        <v>10.65</v>
      </c>
      <c r="B74">
        <v>73</v>
      </c>
      <c r="C74">
        <f t="shared" si="6"/>
        <v>45.867252742410976</v>
      </c>
      <c r="D74">
        <f t="shared" si="7"/>
        <v>1.15</v>
      </c>
      <c r="E74">
        <f t="shared" si="5"/>
        <v>-0.08234323248654225</v>
      </c>
      <c r="F74">
        <f t="shared" si="8"/>
        <v>50.867252742410976</v>
      </c>
      <c r="G74">
        <f t="shared" si="9"/>
        <v>0.26646829781352416</v>
      </c>
    </row>
    <row r="75" spans="1:7" ht="12.75">
      <c r="A75">
        <v>10.7</v>
      </c>
      <c r="B75">
        <v>74</v>
      </c>
      <c r="C75">
        <f t="shared" si="6"/>
        <v>46.49557127312894</v>
      </c>
      <c r="D75">
        <f t="shared" si="7"/>
        <v>1.2000000000000002</v>
      </c>
      <c r="E75">
        <f t="shared" si="5"/>
        <v>-0.19167858321300266</v>
      </c>
      <c r="F75">
        <f t="shared" si="8"/>
        <v>51.49557127312894</v>
      </c>
      <c r="G75">
        <f t="shared" si="9"/>
        <v>0.23692775868212165</v>
      </c>
    </row>
    <row r="76" spans="1:7" ht="12.75">
      <c r="A76">
        <v>10.75</v>
      </c>
      <c r="B76">
        <v>75</v>
      </c>
      <c r="C76">
        <f t="shared" si="6"/>
        <v>47.12388980384689</v>
      </c>
      <c r="D76">
        <f t="shared" si="7"/>
        <v>1.25</v>
      </c>
      <c r="E76">
        <f t="shared" si="5"/>
        <v>-0.2096113871510978</v>
      </c>
      <c r="F76">
        <f t="shared" si="8"/>
        <v>52.12388980384689</v>
      </c>
      <c r="G76">
        <f t="shared" si="9"/>
        <v>0.2096113871510978</v>
      </c>
    </row>
    <row r="77" spans="1:7" ht="12.75">
      <c r="A77">
        <v>10.8</v>
      </c>
      <c r="B77">
        <v>76</v>
      </c>
      <c r="C77">
        <f t="shared" si="6"/>
        <v>47.752208334564855</v>
      </c>
      <c r="D77">
        <f t="shared" si="7"/>
        <v>1.2999999999999998</v>
      </c>
      <c r="E77">
        <f t="shared" si="5"/>
        <v>-0.14927943070430444</v>
      </c>
      <c r="F77">
        <f t="shared" si="8"/>
        <v>52.752208334564855</v>
      </c>
      <c r="G77">
        <f t="shared" si="9"/>
        <v>0.18451952399298935</v>
      </c>
    </row>
    <row r="78" spans="1:7" ht="12.75">
      <c r="A78">
        <v>10.85</v>
      </c>
      <c r="B78">
        <v>77</v>
      </c>
      <c r="C78">
        <f t="shared" si="6"/>
        <v>48.38052686528282</v>
      </c>
      <c r="D78">
        <f t="shared" si="7"/>
        <v>1.35</v>
      </c>
      <c r="E78">
        <f t="shared" si="5"/>
        <v>-0.049943695122933764</v>
      </c>
      <c r="F78">
        <f t="shared" si="8"/>
        <v>53.38052686528282</v>
      </c>
      <c r="G78">
        <f t="shared" si="9"/>
        <v>0.1616211924653392</v>
      </c>
    </row>
    <row r="79" spans="1:7" ht="12.75">
      <c r="A79">
        <v>10.9</v>
      </c>
      <c r="B79">
        <v>78</v>
      </c>
      <c r="C79">
        <f t="shared" si="6"/>
        <v>49.00884539600077</v>
      </c>
      <c r="D79">
        <f t="shared" si="7"/>
        <v>1.4</v>
      </c>
      <c r="E79">
        <f t="shared" si="5"/>
        <v>0.04352764586542229</v>
      </c>
      <c r="F79">
        <f t="shared" si="8"/>
        <v>54.00884539600077</v>
      </c>
      <c r="G79">
        <f t="shared" si="9"/>
        <v>0.14085842092104503</v>
      </c>
    </row>
    <row r="80" spans="1:7" ht="12.75">
      <c r="A80">
        <v>10.95</v>
      </c>
      <c r="B80">
        <v>79</v>
      </c>
      <c r="C80">
        <f t="shared" si="6"/>
        <v>49.637163926718735</v>
      </c>
      <c r="D80">
        <f t="shared" si="7"/>
        <v>1.4500000000000002</v>
      </c>
      <c r="E80">
        <f t="shared" si="5"/>
        <v>0.09882196753213023</v>
      </c>
      <c r="F80">
        <f t="shared" si="8"/>
        <v>54.637163926718735</v>
      </c>
      <c r="G80">
        <f t="shared" si="9"/>
        <v>0.12215066953998995</v>
      </c>
    </row>
    <row r="81" spans="1:7" ht="12.75">
      <c r="A81">
        <v>11</v>
      </c>
      <c r="B81">
        <v>80</v>
      </c>
      <c r="C81">
        <f t="shared" si="6"/>
        <v>50.26548245743669</v>
      </c>
      <c r="D81">
        <f t="shared" si="7"/>
        <v>1.5</v>
      </c>
      <c r="E81">
        <f t="shared" si="5"/>
        <v>0.10539922456186433</v>
      </c>
      <c r="F81">
        <f t="shared" si="8"/>
        <v>55.26548245743669</v>
      </c>
      <c r="G81">
        <f t="shared" si="9"/>
        <v>0.10539922456186433</v>
      </c>
    </row>
    <row r="82" spans="1:7" ht="12.75">
      <c r="A82">
        <v>11.05</v>
      </c>
      <c r="B82">
        <v>81</v>
      </c>
      <c r="C82">
        <f t="shared" si="6"/>
        <v>50.893800988154645</v>
      </c>
      <c r="D82">
        <f t="shared" si="7"/>
        <v>1.5499999999999998</v>
      </c>
      <c r="E82">
        <f t="shared" si="5"/>
        <v>0.0732091141514195</v>
      </c>
      <c r="F82">
        <f t="shared" si="8"/>
        <v>55.893800988154645</v>
      </c>
      <c r="G82">
        <f t="shared" si="9"/>
        <v>0.09049144166369597</v>
      </c>
    </row>
    <row r="83" spans="1:7" ht="12.75">
      <c r="A83">
        <v>11.1</v>
      </c>
      <c r="B83">
        <v>82</v>
      </c>
      <c r="C83">
        <f t="shared" si="6"/>
        <v>51.5221195188726</v>
      </c>
      <c r="D83">
        <f t="shared" si="7"/>
        <v>1.5999999999999996</v>
      </c>
      <c r="E83">
        <f t="shared" si="5"/>
        <v>0.023888478542724627</v>
      </c>
      <c r="F83">
        <f t="shared" si="8"/>
        <v>56.5221195188726</v>
      </c>
      <c r="G83">
        <f t="shared" si="9"/>
        <v>0.07730474044329984</v>
      </c>
    </row>
    <row r="84" spans="1:7" ht="12.75">
      <c r="A84">
        <v>11.15</v>
      </c>
      <c r="B84">
        <v>83</v>
      </c>
      <c r="C84">
        <f t="shared" si="6"/>
        <v>52.15043804959057</v>
      </c>
      <c r="D84">
        <f t="shared" si="7"/>
        <v>1.6500000000000004</v>
      </c>
      <c r="E84">
        <f t="shared" si="5"/>
        <v>-0.020305591132319587</v>
      </c>
      <c r="F84">
        <f t="shared" si="8"/>
        <v>57.15043804959057</v>
      </c>
      <c r="G84">
        <f t="shared" si="9"/>
        <v>0.0657102732275028</v>
      </c>
    </row>
    <row r="85" spans="1:7" ht="12.75">
      <c r="A85">
        <v>11.2</v>
      </c>
      <c r="B85">
        <v>84</v>
      </c>
      <c r="C85">
        <f t="shared" si="6"/>
        <v>52.778756580308524</v>
      </c>
      <c r="D85">
        <f t="shared" si="7"/>
        <v>1.7000000000000002</v>
      </c>
      <c r="E85">
        <f t="shared" si="5"/>
        <v>-0.04496210048568499</v>
      </c>
      <c r="F85">
        <f t="shared" si="8"/>
        <v>57.778756580308524</v>
      </c>
      <c r="G85">
        <f t="shared" si="9"/>
        <v>0.05557621261148304</v>
      </c>
    </row>
    <row r="86" spans="1:7" ht="12.75">
      <c r="A86">
        <v>11.25</v>
      </c>
      <c r="B86">
        <v>85</v>
      </c>
      <c r="C86">
        <f t="shared" si="6"/>
        <v>53.40707511102649</v>
      </c>
      <c r="D86">
        <f t="shared" si="7"/>
        <v>1.75</v>
      </c>
      <c r="E86">
        <f t="shared" si="5"/>
        <v>-0.04677062238395898</v>
      </c>
      <c r="F86">
        <f t="shared" si="8"/>
        <v>58.40707511102649</v>
      </c>
      <c r="G86">
        <f t="shared" si="9"/>
        <v>0.04677062238395898</v>
      </c>
    </row>
    <row r="87" spans="1:7" ht="12.75">
      <c r="A87">
        <v>11.3</v>
      </c>
      <c r="B87">
        <v>86</v>
      </c>
      <c r="C87">
        <f t="shared" si="6"/>
        <v>54.03539364174444</v>
      </c>
      <c r="D87">
        <f t="shared" si="7"/>
        <v>1.7999999999999998</v>
      </c>
      <c r="E87">
        <f t="shared" si="5"/>
        <v>-0.03168425670099833</v>
      </c>
      <c r="F87">
        <f t="shared" si="8"/>
        <v>59.03539364174444</v>
      </c>
      <c r="G87">
        <f t="shared" si="9"/>
        <v>0.0391638950989871</v>
      </c>
    </row>
    <row r="88" spans="1:7" ht="12.75">
      <c r="A88">
        <v>11.35</v>
      </c>
      <c r="B88">
        <v>87</v>
      </c>
      <c r="C88">
        <f t="shared" si="6"/>
        <v>54.6637121724624</v>
      </c>
      <c r="D88">
        <f t="shared" si="7"/>
        <v>1.8499999999999996</v>
      </c>
      <c r="E88">
        <f t="shared" si="5"/>
        <v>-0.010083458141107227</v>
      </c>
      <c r="F88">
        <f t="shared" si="8"/>
        <v>59.6637121724624</v>
      </c>
      <c r="G88">
        <f t="shared" si="9"/>
        <v>0.03263075599289608</v>
      </c>
    </row>
    <row r="89" spans="1:7" ht="12.75">
      <c r="A89">
        <v>11.4</v>
      </c>
      <c r="B89">
        <v>88</v>
      </c>
      <c r="C89">
        <f t="shared" si="6"/>
        <v>55.29203070318035</v>
      </c>
      <c r="D89">
        <f t="shared" si="7"/>
        <v>1.9000000000000004</v>
      </c>
      <c r="E89">
        <f t="shared" si="5"/>
        <v>0.008359480410930696</v>
      </c>
      <c r="F89">
        <f t="shared" si="8"/>
        <v>60.29203070318035</v>
      </c>
      <c r="G89">
        <f t="shared" si="9"/>
        <v>0.027051846866350378</v>
      </c>
    </row>
    <row r="90" spans="1:7" ht="12.75">
      <c r="A90">
        <v>11.45</v>
      </c>
      <c r="B90">
        <v>89</v>
      </c>
      <c r="C90">
        <f t="shared" si="6"/>
        <v>55.92034923389832</v>
      </c>
      <c r="D90">
        <f t="shared" si="7"/>
        <v>1.9500000000000002</v>
      </c>
      <c r="E90">
        <f t="shared" si="5"/>
        <v>0.01805314528259447</v>
      </c>
      <c r="F90">
        <f t="shared" si="8"/>
        <v>60.92034923389832</v>
      </c>
      <c r="G90">
        <f t="shared" si="9"/>
        <v>0.022314914776966392</v>
      </c>
    </row>
    <row r="91" spans="1:7" ht="12.75">
      <c r="A91">
        <v>11.5</v>
      </c>
      <c r="B91">
        <v>90</v>
      </c>
      <c r="C91">
        <f t="shared" si="6"/>
        <v>56.548667764616276</v>
      </c>
      <c r="D91">
        <f t="shared" si="7"/>
        <v>2</v>
      </c>
      <c r="E91">
        <f t="shared" si="5"/>
        <v>0.01831563888873418</v>
      </c>
      <c r="F91">
        <f t="shared" si="8"/>
        <v>61.548667764616276</v>
      </c>
      <c r="G91">
        <f t="shared" si="9"/>
        <v>0.01831563888873418</v>
      </c>
    </row>
    <row r="92" spans="1:7" ht="12.75">
      <c r="A92">
        <v>11.55</v>
      </c>
      <c r="B92">
        <v>91</v>
      </c>
      <c r="C92">
        <f t="shared" si="6"/>
        <v>57.17698629533423</v>
      </c>
      <c r="D92">
        <f t="shared" si="7"/>
        <v>2.05</v>
      </c>
      <c r="E92">
        <f t="shared" si="5"/>
        <v>0.012101385176916857</v>
      </c>
      <c r="F92">
        <f t="shared" si="8"/>
        <v>62.17698629533423</v>
      </c>
      <c r="G92">
        <f t="shared" si="9"/>
        <v>0.014958134700577493</v>
      </c>
    </row>
    <row r="93" spans="1:7" ht="12.75">
      <c r="A93">
        <v>11.6</v>
      </c>
      <c r="B93">
        <v>92</v>
      </c>
      <c r="C93">
        <f t="shared" si="6"/>
        <v>57.80530482605219</v>
      </c>
      <c r="D93">
        <f t="shared" si="7"/>
        <v>2.0999999999999996</v>
      </c>
      <c r="E93">
        <f t="shared" si="5"/>
        <v>0.0037561566736018393</v>
      </c>
      <c r="F93">
        <f t="shared" si="8"/>
        <v>62.80530482605219</v>
      </c>
      <c r="G93">
        <f t="shared" si="9"/>
        <v>0.012155178329914957</v>
      </c>
    </row>
    <row r="94" spans="1:7" ht="12.75">
      <c r="A94">
        <v>11.65</v>
      </c>
      <c r="B94">
        <v>93</v>
      </c>
      <c r="C94">
        <f t="shared" si="6"/>
        <v>58.43362335677015</v>
      </c>
      <c r="D94">
        <f t="shared" si="7"/>
        <v>2.1500000000000004</v>
      </c>
      <c r="E94">
        <f t="shared" si="5"/>
        <v>-0.0030370792281603533</v>
      </c>
      <c r="F94">
        <f t="shared" si="8"/>
        <v>63.43362335677015</v>
      </c>
      <c r="G94">
        <f t="shared" si="9"/>
        <v>0.009828194835379672</v>
      </c>
    </row>
    <row r="95" spans="1:7" ht="12.75">
      <c r="A95">
        <v>11.7</v>
      </c>
      <c r="B95">
        <v>94</v>
      </c>
      <c r="C95">
        <f t="shared" si="6"/>
        <v>59.06194188748812</v>
      </c>
      <c r="D95">
        <f t="shared" si="7"/>
        <v>2.2</v>
      </c>
      <c r="E95">
        <f t="shared" si="5"/>
        <v>-0.006396941103180393</v>
      </c>
      <c r="F95">
        <f t="shared" si="8"/>
        <v>64.06194188748812</v>
      </c>
      <c r="G95">
        <f t="shared" si="9"/>
        <v>0.007907054051593435</v>
      </c>
    </row>
    <row r="96" spans="1:7" ht="12.75">
      <c r="A96">
        <v>11.75</v>
      </c>
      <c r="B96">
        <v>95</v>
      </c>
      <c r="C96">
        <f t="shared" si="6"/>
        <v>59.69026041820607</v>
      </c>
      <c r="D96">
        <f t="shared" si="7"/>
        <v>2.25</v>
      </c>
      <c r="E96">
        <f t="shared" si="5"/>
        <v>-0.006329715427485747</v>
      </c>
      <c r="F96">
        <f t="shared" si="8"/>
        <v>64.69026041820607</v>
      </c>
      <c r="G96">
        <f t="shared" si="9"/>
        <v>0.006329715427485747</v>
      </c>
    </row>
    <row r="97" spans="1:7" ht="12.75">
      <c r="A97">
        <v>11.8</v>
      </c>
      <c r="B97">
        <v>96</v>
      </c>
      <c r="C97">
        <f t="shared" si="6"/>
        <v>60.31857894892403</v>
      </c>
      <c r="D97">
        <f t="shared" si="7"/>
        <v>2.3</v>
      </c>
      <c r="E97">
        <f t="shared" si="5"/>
        <v>-0.00407886973165426</v>
      </c>
      <c r="F97">
        <f t="shared" si="8"/>
        <v>65.31857894892403</v>
      </c>
      <c r="G97">
        <f t="shared" si="9"/>
        <v>0.005041760259690983</v>
      </c>
    </row>
    <row r="98" spans="1:7" ht="12.75">
      <c r="A98">
        <v>11.85</v>
      </c>
      <c r="B98">
        <v>97</v>
      </c>
      <c r="C98">
        <f t="shared" si="6"/>
        <v>60.94689747964198</v>
      </c>
      <c r="D98">
        <f t="shared" si="7"/>
        <v>2.3499999999999996</v>
      </c>
      <c r="E98">
        <f t="shared" si="5"/>
        <v>-0.0012347842683984446</v>
      </c>
      <c r="F98">
        <f t="shared" si="8"/>
        <v>65.94689747964199</v>
      </c>
      <c r="G98">
        <f t="shared" si="9"/>
        <v>0.0039958458300846395</v>
      </c>
    </row>
    <row r="99" spans="1:7" ht="12.75">
      <c r="A99">
        <v>11.9</v>
      </c>
      <c r="B99">
        <v>98</v>
      </c>
      <c r="C99">
        <f t="shared" si="6"/>
        <v>61.57521601035994</v>
      </c>
      <c r="D99">
        <f t="shared" si="7"/>
        <v>2.4000000000000004</v>
      </c>
      <c r="E99">
        <f t="shared" si="5"/>
        <v>0.0009737470350913074</v>
      </c>
      <c r="F99">
        <f t="shared" si="8"/>
        <v>66.57521601035994</v>
      </c>
      <c r="G99">
        <f t="shared" si="9"/>
        <v>0.0031511115984444358</v>
      </c>
    </row>
    <row r="100" spans="1:7" ht="12.75">
      <c r="A100">
        <v>11.95</v>
      </c>
      <c r="B100">
        <v>99</v>
      </c>
      <c r="C100">
        <f t="shared" si="6"/>
        <v>62.20353454107791</v>
      </c>
      <c r="D100">
        <f t="shared" si="7"/>
        <v>2.45</v>
      </c>
      <c r="E100">
        <f t="shared" si="5"/>
        <v>0.0020003455156855344</v>
      </c>
      <c r="F100">
        <f t="shared" si="8"/>
        <v>67.20353454107791</v>
      </c>
      <c r="G100">
        <f t="shared" si="9"/>
        <v>0.00247256303587419</v>
      </c>
    </row>
    <row r="101" spans="1:7" ht="12.75">
      <c r="A101">
        <v>12</v>
      </c>
      <c r="B101">
        <v>100</v>
      </c>
      <c r="C101">
        <f t="shared" si="6"/>
        <v>62.83185307179586</v>
      </c>
      <c r="D101">
        <f t="shared" si="7"/>
        <v>2.5</v>
      </c>
      <c r="E101">
        <f t="shared" si="5"/>
        <v>0.0019304541362277093</v>
      </c>
      <c r="F101">
        <f t="shared" si="8"/>
        <v>67.83185307179586</v>
      </c>
      <c r="G101">
        <f t="shared" si="9"/>
        <v>0.0019304541362277093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A. Jones</dc:creator>
  <cp:keywords/>
  <dc:description/>
  <cp:lastModifiedBy>Steven A. Jones</cp:lastModifiedBy>
  <dcterms:created xsi:type="dcterms:W3CDTF">2005-07-05T21:29:05Z</dcterms:created>
  <dcterms:modified xsi:type="dcterms:W3CDTF">2006-04-29T20:49:40Z</dcterms:modified>
  <cp:category/>
  <cp:version/>
  <cp:contentType/>
  <cp:contentStatus/>
</cp:coreProperties>
</file>