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0_0.bin" ContentType="application/vnd.openxmlformats-officedocument.oleObject"/>
  <Override PartName="/xl/embeddings/oleObject_1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" windowWidth="12384" windowHeight="9312" activeTab="1"/>
  </bookViews>
  <sheets>
    <sheet name="Directions" sheetId="1" r:id="rId1"/>
    <sheet name="1) Ttest1" sheetId="2" r:id="rId2"/>
    <sheet name="2) F-Test" sheetId="3" r:id="rId3"/>
    <sheet name="3) Distribution" sheetId="4" r:id="rId4"/>
    <sheet name="4) Histogram" sheetId="5" r:id="rId5"/>
    <sheet name="5) Cardiac Output" sheetId="6" r:id="rId6"/>
    <sheet name="6) Drug Trial" sheetId="7" r:id="rId7"/>
    <sheet name="7) Weight &amp; CO" sheetId="8" r:id="rId8"/>
    <sheet name="8) Quiz" sheetId="9" r:id="rId9"/>
    <sheet name="notes" sheetId="10" r:id="rId10"/>
    <sheet name="Gaussians" sheetId="11" r:id="rId11"/>
  </sheets>
  <definedNames>
    <definedName name="mean1">'6) Drug Trial'!$M$12</definedName>
    <definedName name="mean2">'6) Drug Trial'!$N$12</definedName>
    <definedName name="sigma1">'6) Drug Trial'!$M$11</definedName>
    <definedName name="sigma2">'6) Drug Trial'!$N$11</definedName>
    <definedName name="xxx">'5) Cardiac Output'!$H$20</definedName>
  </definedNames>
  <calcPr fullCalcOnLoad="1"/>
</workbook>
</file>

<file path=xl/sharedStrings.xml><?xml version="1.0" encoding="utf-8"?>
<sst xmlns="http://schemas.openxmlformats.org/spreadsheetml/2006/main" count="117" uniqueCount="103">
  <si>
    <t>Problem 1</t>
  </si>
  <si>
    <t>The data set below represents the heights of male and female students.  Use a Student's T-test to determine</t>
  </si>
  <si>
    <t>whether the difference in height between the two populations is statistically significant.  Because you</t>
  </si>
  <si>
    <t>predicted that the height of female students would be less than the height of male students, you should use</t>
  </si>
  <si>
    <t>Women</t>
  </si>
  <si>
    <t>Men</t>
  </si>
  <si>
    <t>For problem 1, the original distributions are uniform with means of 62 and 66 inches</t>
  </si>
  <si>
    <t>max and min are +/-4 from mean.</t>
  </si>
  <si>
    <t>answer: p = 0.0001554 indicates that the difference in means is singificant.</t>
  </si>
  <si>
    <t>The T-test used in problem 1 assumed that the distribution of the data was Gaussian.  Explore this assumption as follows:</t>
  </si>
  <si>
    <t>(1) Calculate the mean and standard deviation of the data sets. (2) The mean and variance uniquely define the expected</t>
  </si>
  <si>
    <t>Gaussian distribution for each data set, so use these to calculate the two distributions.  (3) Now use a Chi squared test to determine</t>
  </si>
  <si>
    <t>Problem 3</t>
  </si>
  <si>
    <t>Now use an F-test on the same data set to decide whether the standard deviations of the two data sets are equal.</t>
  </si>
  <si>
    <t>More</t>
  </si>
  <si>
    <t>Do the distributions look Gaussian?  How does your qualitative assessment of the histograms agree with conclusions made from the</t>
  </si>
  <si>
    <t>Chi-squared test?</t>
  </si>
  <si>
    <t>Problem 2</t>
  </si>
  <si>
    <t>Problem 4</t>
  </si>
  <si>
    <t>Trial 1</t>
  </si>
  <si>
    <t>Trial 2</t>
  </si>
  <si>
    <t>Problem 5:</t>
  </si>
  <si>
    <t>The data below are cardiac output measurements from two clinical trials.</t>
  </si>
  <si>
    <t>Means</t>
  </si>
  <si>
    <t>Determine whether each data set (trial 1 and trial 2) follows a Gaussian distribution through the Chi Square test.</t>
  </si>
  <si>
    <t xml:space="preserve">Problem 6: </t>
  </si>
  <si>
    <t>Brand X</t>
  </si>
  <si>
    <t>Brand Y</t>
  </si>
  <si>
    <t>The two data sets below are from clinical trials comparing Brand X and Brand Y as blood pressure reducing drugs.</t>
  </si>
  <si>
    <t>1) Use a Chi Squared Test to determine whether each data set can be considered Gaussian.</t>
  </si>
  <si>
    <t>2) Use an F-test to determine whether the standard deviations of the data can be considered to be the same.</t>
  </si>
  <si>
    <t>3) Use a Students T-Test (two-tailed) to determine whether the mean for Brand X is statistically different from the mean</t>
  </si>
  <si>
    <t xml:space="preserve">    for Brand Y.</t>
  </si>
  <si>
    <t>You propose that cardiac output increases with body weight.  Perform a least squares fit on the data below and</t>
  </si>
  <si>
    <t>use the p-statistic to determine whether your hypothesis is correct.</t>
  </si>
  <si>
    <t>Body Weight</t>
  </si>
  <si>
    <t>Cariac Output</t>
  </si>
  <si>
    <t>1)</t>
  </si>
  <si>
    <t>You wish to compare the means of two data sets.</t>
  </si>
  <si>
    <t xml:space="preserve">2) </t>
  </si>
  <si>
    <t>You wish to compare the standard deviations of two data sets.</t>
  </si>
  <si>
    <t xml:space="preserve">3) </t>
  </si>
  <si>
    <t>You wish to compare the distribution of a data set to a hypothesized distribution.</t>
  </si>
  <si>
    <t>4)</t>
  </si>
  <si>
    <t>For each condition below, state which statistical test you should use. (F-test, T-test, Chi square, Pierson's)</t>
  </si>
  <si>
    <t>You wish to determine whether one variable depends on another variable.</t>
  </si>
  <si>
    <t>State which type of T-test you should use in the following situations. (paired/unpaired, 1 tailed/2tailed)</t>
  </si>
  <si>
    <t>You have data for heart rate for before and after exercise for 15 people and you propose that exercise increases heart rate.</t>
  </si>
  <si>
    <t>2)</t>
  </si>
  <si>
    <t>You have data for heart rate after exercise for men and women and you propose that the post-exercise heart rate will be higher</t>
  </si>
  <si>
    <t>for women.</t>
  </si>
  <si>
    <t>3)</t>
  </si>
  <si>
    <t>You have data for heart rate for before and after exercise for 15 people and you propose that exercise changes heart rate.</t>
  </si>
  <si>
    <t>Answer</t>
  </si>
  <si>
    <t>You have data for heart rate after exercise for 20 different exercise durations and you propose that the heart rate will correlate</t>
  </si>
  <si>
    <t>with the duration of the exercise.</t>
  </si>
  <si>
    <t>What statistical test would you use for the following situation?</t>
  </si>
  <si>
    <t>Step through this file, from the tabs numbered 1) through 8) and perform the statistical analysis as described.</t>
  </si>
  <si>
    <t>Plot the distribution of the data to obtain a visual perspective of the probability density function.  You should use 5 bins for your histogram.</t>
  </si>
  <si>
    <t>The p-value for this data set is</t>
  </si>
  <si>
    <t>Is the difference in the means statistically significant?</t>
  </si>
  <si>
    <t>The p-value for this data set is:</t>
  </si>
  <si>
    <t>Is the difference in the standard deviations statistically significant?</t>
  </si>
  <si>
    <t>a one-tailed test.  Specifically answer the two questions highlighted in yellow in the space provided.</t>
  </si>
  <si>
    <t>Specifically answer the two questions highlighted in yellow in the space provided.</t>
  </si>
  <si>
    <t>E</t>
  </si>
  <si>
    <t>O</t>
  </si>
  <si>
    <t>=chi^2</t>
  </si>
  <si>
    <t>Bin (Normalized)</t>
  </si>
  <si>
    <t>Bin (Non-Normalized)</t>
  </si>
  <si>
    <r>
      <t>(O-E)</t>
    </r>
    <r>
      <rPr>
        <b/>
        <vertAlign val="superscript"/>
        <sz val="10"/>
        <color indexed="13"/>
        <rFont val="Arial"/>
        <family val="2"/>
      </rPr>
      <t>2</t>
    </r>
    <r>
      <rPr>
        <b/>
        <sz val="10"/>
        <color indexed="13"/>
        <rFont val="Arial"/>
        <family val="2"/>
      </rPr>
      <t>/E</t>
    </r>
  </si>
  <si>
    <t>Lower critical values of chi-square distribution with  degrees of</t>
  </si>
  <si>
    <t xml:space="preserve">  freedom </t>
  </si>
  <si>
    <t xml:space="preserve">               Probability of exceeding the critical value</t>
  </si>
  <si>
    <t xml:space="preserve">               0.90     0.95     0.975      0.99     0.999</t>
  </si>
  <si>
    <t xml:space="preserve">    1.          .016      .004      .001      .000      .000</t>
  </si>
  <si>
    <t xml:space="preserve">    2.          .211      .103      .051      .020      .002</t>
  </si>
  <si>
    <t xml:space="preserve">    3.          .584      .352      .216      .115      .024</t>
  </si>
  <si>
    <t xml:space="preserve">    4.         1.064      .711      .484      .297      .091</t>
  </si>
  <si>
    <t xml:space="preserve">    5.         1.610     1.145      .831      .554      .210</t>
  </si>
  <si>
    <t xml:space="preserve">    6.         2.204     1.635     1.237      .872      .381</t>
  </si>
  <si>
    <t>Std Dev's</t>
  </si>
  <si>
    <t>Turn in the answers to all of these exercises along with the answers to the quiz at the end.</t>
  </si>
  <si>
    <t>Where indicated place your answers in the yellow cells.</t>
  </si>
  <si>
    <t>The Chi Squared Value is:</t>
  </si>
  <si>
    <t>The p value for the F-test is:</t>
  </si>
  <si>
    <t>The p value for the two-tailed student's t-test is:</t>
  </si>
  <si>
    <t>Each set is systolic pressure in mm Hg.  One group of subjects was given Brand X and the other was given Brand Y.</t>
  </si>
  <si>
    <t>Thus, it is not reasonable to use a paired T-test.</t>
  </si>
  <si>
    <t>The p statistic for this data set is:</t>
  </si>
  <si>
    <t>&lt; 61</t>
  </si>
  <si>
    <t>61-63</t>
  </si>
  <si>
    <t>63-65</t>
  </si>
  <si>
    <t>65-67</t>
  </si>
  <si>
    <t>the probability that each data set comes from the calculated distribution. Use the bin ranges specified for each data set. (4) Explain your conclusions.</t>
  </si>
  <si>
    <t>Ranges for Women</t>
  </si>
  <si>
    <t>Ranges for Men</t>
  </si>
  <si>
    <t>&lt;63</t>
  </si>
  <si>
    <t>67-69</t>
  </si>
  <si>
    <t>&gt;69</t>
  </si>
  <si>
    <t>&gt;67</t>
  </si>
  <si>
    <t>The Chi Square Value for women is:</t>
  </si>
  <si>
    <t>The Chi Square Value for men is: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</si>
</sst>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10">
    <font>
      <sz val="10"/>
      <name val="Arial"/>
      <family val="0"/>
    </font>
    <font>
      <i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13"/>
      <name val="Arial"/>
      <family val="2"/>
    </font>
    <font>
      <b/>
      <vertAlign val="superscript"/>
      <sz val="10"/>
      <color indexed="13"/>
      <name val="Arial"/>
      <family val="2"/>
    </font>
    <font>
      <sz val="10"/>
      <color indexed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hidden="1"/>
    </xf>
    <xf numFmtId="0" fontId="3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NumberForma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0" borderId="4" xfId="0" applyBorder="1" applyAlignment="1">
      <alignment/>
    </xf>
    <xf numFmtId="168" fontId="0" fillId="0" borderId="4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5" fillId="3" borderId="6" xfId="0" applyFont="1" applyFill="1" applyBorder="1" applyAlignment="1">
      <alignment wrapText="1"/>
    </xf>
    <xf numFmtId="0" fontId="5" fillId="3" borderId="7" xfId="0" applyFont="1" applyFill="1" applyBorder="1" applyAlignment="1">
      <alignment wrapText="1"/>
    </xf>
    <xf numFmtId="0" fontId="5" fillId="3" borderId="7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0" fillId="2" borderId="15" xfId="0" applyFill="1" applyBorder="1" applyAlignment="1" applyProtection="1">
      <alignment/>
      <protection locked="0"/>
    </xf>
    <xf numFmtId="0" fontId="1" fillId="2" borderId="4" xfId="0" applyFont="1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Fill="1" applyBorder="1" applyAlignment="1">
      <alignment wrapText="1"/>
    </xf>
    <xf numFmtId="0" fontId="0" fillId="0" borderId="2" xfId="0" applyBorder="1" applyAlignment="1">
      <alignment/>
    </xf>
    <xf numFmtId="0" fontId="1" fillId="0" borderId="0" xfId="0" applyFont="1" applyFill="1" applyBorder="1" applyAlignment="1">
      <alignment horizontal="centerContinuous"/>
    </xf>
    <xf numFmtId="0" fontId="0" fillId="4" borderId="16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17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2" borderId="4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3" fillId="2" borderId="18" xfId="0" applyFont="1" applyFill="1" applyBorder="1" applyAlignment="1" applyProtection="1">
      <alignment horizontal="right"/>
      <protection locked="0"/>
    </xf>
    <xf numFmtId="0" fontId="3" fillId="2" borderId="19" xfId="0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0" xfId="0" applyFont="1" applyAlignment="1">
      <alignment/>
    </xf>
    <xf numFmtId="0" fontId="3" fillId="4" borderId="21" xfId="0" applyFont="1" applyFill="1" applyBorder="1" applyAlignment="1">
      <alignment horizontal="right"/>
    </xf>
    <xf numFmtId="0" fontId="3" fillId="4" borderId="22" xfId="0" applyFont="1" applyFill="1" applyBorder="1" applyAlignment="1">
      <alignment horizontal="right"/>
    </xf>
    <xf numFmtId="0" fontId="3" fillId="4" borderId="23" xfId="0" applyFont="1" applyFill="1" applyBorder="1" applyAlignment="1">
      <alignment horizontal="right"/>
    </xf>
    <xf numFmtId="0" fontId="3" fillId="4" borderId="16" xfId="0" applyFont="1" applyFill="1" applyBorder="1" applyAlignment="1">
      <alignment horizontal="right"/>
    </xf>
    <xf numFmtId="0" fontId="0" fillId="4" borderId="21" xfId="0" applyFill="1" applyBorder="1" applyAlignment="1">
      <alignment/>
    </xf>
    <xf numFmtId="0" fontId="0" fillId="4" borderId="23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'7) Weight &amp; CO'!#REF!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'7) Weight &amp; CO'!#REF!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4419850"/>
        <c:axId val="18452059"/>
      </c:scatterChart>
      <c:valAx>
        <c:axId val="24419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Body 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452059"/>
        <c:crosses val="autoZero"/>
        <c:crossBetween val="midCat"/>
        <c:dispUnits/>
      </c:valAx>
      <c:valAx>
        <c:axId val="18452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Cardiac Output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41985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5</xdr:row>
      <xdr:rowOff>123825</xdr:rowOff>
    </xdr:from>
    <xdr:to>
      <xdr:col>15</xdr:col>
      <xdr:colOff>133350</xdr:colOff>
      <xdr:row>27</xdr:row>
      <xdr:rowOff>123825</xdr:rowOff>
    </xdr:to>
    <xdr:graphicFrame>
      <xdr:nvGraphicFramePr>
        <xdr:cNvPr id="1" name="Chart 5"/>
        <xdr:cNvGraphicFramePr/>
      </xdr:nvGraphicFramePr>
      <xdr:xfrm>
        <a:off x="4114800" y="933450"/>
        <a:ext cx="58959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oleObject" Target="../embeddings/oleObject_10_1.bin" /><Relationship Id="rId3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23"/>
  <sheetViews>
    <sheetView workbookViewId="0" topLeftCell="A1">
      <selection activeCell="A16" sqref="A16:M16"/>
    </sheetView>
  </sheetViews>
  <sheetFormatPr defaultColWidth="9.140625" defaultRowHeight="12.75"/>
  <cols>
    <col min="14" max="14" width="16.7109375" style="0" customWidth="1"/>
  </cols>
  <sheetData>
    <row r="1" spans="1:14" ht="12.75">
      <c r="A1" s="53" t="s">
        <v>57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2"/>
    </row>
    <row r="2" spans="1:14" ht="12.75">
      <c r="A2" s="53" t="s">
        <v>82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6"/>
    </row>
    <row r="3" spans="1:14" ht="12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2"/>
    </row>
    <row r="4" spans="1:14" ht="12.75">
      <c r="A4" s="53" t="s">
        <v>83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2"/>
    </row>
    <row r="5" spans="1:14" ht="12.7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2"/>
    </row>
    <row r="6" spans="1:16" ht="12.7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2"/>
      <c r="P6" s="2"/>
    </row>
    <row r="7" spans="1:14" ht="12.7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2"/>
    </row>
    <row r="8" spans="1:14" ht="12.7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2"/>
    </row>
    <row r="9" spans="1:14" ht="12.7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2"/>
    </row>
    <row r="10" spans="1:14" ht="12.7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2"/>
    </row>
    <row r="11" spans="1:14" ht="12.7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2"/>
    </row>
    <row r="12" spans="1:14" ht="12.75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2"/>
    </row>
    <row r="13" spans="1:14" ht="12.7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2"/>
    </row>
    <row r="14" spans="1:14" ht="12.7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2"/>
    </row>
    <row r="15" spans="1:14" ht="12.75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2"/>
    </row>
    <row r="16" spans="1:14" ht="12.7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2"/>
    </row>
    <row r="17" spans="1:14" ht="12.75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2"/>
    </row>
    <row r="18" spans="1:14" ht="12.7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2"/>
    </row>
    <row r="19" spans="1:13" ht="12.7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</row>
    <row r="20" spans="1:13" ht="12.7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</row>
    <row r="21" spans="1:13" ht="12.7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</row>
    <row r="22" spans="1:13" ht="12.7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</row>
    <row r="23" spans="1:13" ht="12.7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</row>
  </sheetData>
  <mergeCells count="23">
    <mergeCell ref="A9:M9"/>
    <mergeCell ref="A16:M16"/>
    <mergeCell ref="A10:M10"/>
    <mergeCell ref="A11:M11"/>
    <mergeCell ref="A12:M12"/>
    <mergeCell ref="A13:M13"/>
    <mergeCell ref="A14:M14"/>
    <mergeCell ref="A5:M5"/>
    <mergeCell ref="A6:M6"/>
    <mergeCell ref="A7:M7"/>
    <mergeCell ref="A8:M8"/>
    <mergeCell ref="A1:M1"/>
    <mergeCell ref="A2:M2"/>
    <mergeCell ref="A3:M3"/>
    <mergeCell ref="A4:M4"/>
    <mergeCell ref="A23:M23"/>
    <mergeCell ref="A15:M15"/>
    <mergeCell ref="A20:M20"/>
    <mergeCell ref="A21:M21"/>
    <mergeCell ref="A22:M22"/>
    <mergeCell ref="A17:M17"/>
    <mergeCell ref="A18:M18"/>
    <mergeCell ref="A19:M19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2:N38"/>
  <sheetViews>
    <sheetView workbookViewId="0" topLeftCell="A1">
      <selection activeCell="N23" sqref="N23"/>
    </sheetView>
  </sheetViews>
  <sheetFormatPr defaultColWidth="9.140625" defaultRowHeight="12.75"/>
  <cols>
    <col min="3" max="3" width="12.28125" style="0" customWidth="1"/>
    <col min="4" max="4" width="14.7109375" style="0" customWidth="1"/>
    <col min="5" max="5" width="7.421875" style="0" customWidth="1"/>
    <col min="7" max="7" width="10.28125" style="0" customWidth="1"/>
  </cols>
  <sheetData>
    <row r="2" spans="1:14" ht="12.75">
      <c r="A2" s="51" t="s">
        <v>6</v>
      </c>
      <c r="B2" s="51"/>
      <c r="C2" s="51"/>
      <c r="D2" s="51"/>
      <c r="E2" s="51"/>
      <c r="F2" s="51"/>
      <c r="G2" s="51"/>
      <c r="H2" s="51"/>
      <c r="I2" s="51" t="s">
        <v>7</v>
      </c>
      <c r="J2" s="51"/>
      <c r="K2" s="51"/>
      <c r="L2" s="51"/>
      <c r="M2" s="51"/>
      <c r="N2" s="51"/>
    </row>
    <row r="3" spans="3:4" ht="12.75">
      <c r="C3" s="5">
        <f ca="1">62+(RAND()-0.5)*8</f>
        <v>61.54843847829089</v>
      </c>
      <c r="D3" s="5">
        <f ca="1">66+(RAND()-0.5)*8</f>
        <v>62.21198022833502</v>
      </c>
    </row>
    <row r="5" spans="1:8" ht="12.75">
      <c r="A5" s="51" t="s">
        <v>8</v>
      </c>
      <c r="B5" s="51"/>
      <c r="C5" s="51"/>
      <c r="D5" s="51"/>
      <c r="E5" s="51"/>
      <c r="F5" s="51"/>
      <c r="G5" s="51"/>
      <c r="H5" s="51"/>
    </row>
    <row r="10" ht="13.5" thickBot="1"/>
    <row r="11" spans="3:8" ht="26.25">
      <c r="C11" s="23" t="s">
        <v>68</v>
      </c>
      <c r="D11" s="24" t="s">
        <v>69</v>
      </c>
      <c r="E11" s="25" t="s">
        <v>66</v>
      </c>
      <c r="F11" s="25" t="s">
        <v>65</v>
      </c>
      <c r="G11" s="24" t="s">
        <v>70</v>
      </c>
      <c r="H11" s="26"/>
    </row>
    <row r="12" spans="3:8" ht="12.75">
      <c r="C12" s="27">
        <v>-1.2</v>
      </c>
      <c r="D12" s="20">
        <v>4.675623182806062</v>
      </c>
      <c r="E12" s="21">
        <v>6</v>
      </c>
      <c r="F12" s="19">
        <v>5.7534867179999996</v>
      </c>
      <c r="G12" s="19">
        <v>0.010562081948028884</v>
      </c>
      <c r="H12" s="28"/>
    </row>
    <row r="13" spans="3:8" ht="12.75">
      <c r="C13" s="27">
        <v>-0.7</v>
      </c>
      <c r="D13" s="20">
        <v>4.831203116195673</v>
      </c>
      <c r="E13" s="21">
        <v>8</v>
      </c>
      <c r="F13" s="19">
        <v>6.344695932</v>
      </c>
      <c r="G13" s="19">
        <v>0.4318617608950768</v>
      </c>
      <c r="H13" s="28"/>
    </row>
    <row r="14" spans="3:8" ht="12.75">
      <c r="C14" s="27">
        <v>-0.4</v>
      </c>
      <c r="D14" s="20">
        <v>4.92455107622944</v>
      </c>
      <c r="E14" s="21">
        <v>6</v>
      </c>
      <c r="F14" s="19">
        <v>5.130730271</v>
      </c>
      <c r="G14" s="19">
        <v>0.1472753042635504</v>
      </c>
      <c r="H14" s="28"/>
    </row>
    <row r="15" spans="3:8" ht="12.75">
      <c r="C15" s="27">
        <v>0</v>
      </c>
      <c r="D15" s="20">
        <v>5.049015022941129</v>
      </c>
      <c r="E15" s="21">
        <v>8</v>
      </c>
      <c r="F15" s="19">
        <v>7.771087079</v>
      </c>
      <c r="G15" s="19">
        <v>0.006743088176473677</v>
      </c>
      <c r="H15" s="28"/>
    </row>
    <row r="16" spans="3:8" ht="12.75">
      <c r="C16" s="27">
        <v>0.4</v>
      </c>
      <c r="D16" s="20">
        <v>5.173478969652818</v>
      </c>
      <c r="E16" s="21">
        <v>3</v>
      </c>
      <c r="F16" s="19">
        <v>7.771087079</v>
      </c>
      <c r="G16" s="19">
        <v>2.9292262052904414</v>
      </c>
      <c r="H16" s="28"/>
    </row>
    <row r="17" spans="3:8" ht="12.75">
      <c r="C17" s="27">
        <v>0.7</v>
      </c>
      <c r="D17" s="20">
        <v>5.266826929686585</v>
      </c>
      <c r="E17" s="21">
        <v>7</v>
      </c>
      <c r="F17" s="19">
        <v>5.130730271</v>
      </c>
      <c r="G17" s="19">
        <v>0.6810276773864992</v>
      </c>
      <c r="H17" s="28"/>
    </row>
    <row r="18" spans="3:8" ht="12.75">
      <c r="C18" s="27">
        <v>1.2</v>
      </c>
      <c r="D18" s="20">
        <v>5.422406863076196</v>
      </c>
      <c r="E18" s="21">
        <v>5</v>
      </c>
      <c r="F18" s="19">
        <v>6.344695932</v>
      </c>
      <c r="G18" s="19">
        <v>0.2849950839121391</v>
      </c>
      <c r="H18" s="28"/>
    </row>
    <row r="19" spans="3:8" ht="13.5" thickBot="1">
      <c r="C19" s="27">
        <v>10</v>
      </c>
      <c r="D19" s="20">
        <v>8.160613690733358</v>
      </c>
      <c r="E19" s="21">
        <v>7</v>
      </c>
      <c r="F19" s="19">
        <v>5.7534867179999996</v>
      </c>
      <c r="G19" s="22">
        <v>0.27006151892926167</v>
      </c>
      <c r="H19" s="28"/>
    </row>
    <row r="20" spans="3:8" ht="13.5" thickBot="1">
      <c r="C20" s="29"/>
      <c r="D20" s="30" t="s">
        <v>14</v>
      </c>
      <c r="E20" s="31">
        <v>0</v>
      </c>
      <c r="F20" s="32"/>
      <c r="G20" s="14">
        <v>4.7617527208014705</v>
      </c>
      <c r="H20" s="33" t="s">
        <v>67</v>
      </c>
    </row>
    <row r="24" ht="12.75">
      <c r="C24" t="s">
        <v>71</v>
      </c>
    </row>
    <row r="25" ht="12.75">
      <c r="C25" t="s">
        <v>72</v>
      </c>
    </row>
    <row r="28" ht="12.75">
      <c r="C28" t="s">
        <v>73</v>
      </c>
    </row>
    <row r="29" ht="12.75">
      <c r="C29" t="s">
        <v>74</v>
      </c>
    </row>
    <row r="33" ht="12.75">
      <c r="C33" t="s">
        <v>75</v>
      </c>
    </row>
    <row r="34" ht="12.75">
      <c r="C34" t="s">
        <v>76</v>
      </c>
    </row>
    <row r="35" ht="12.75">
      <c r="C35" t="s">
        <v>77</v>
      </c>
    </row>
    <row r="36" ht="12.75">
      <c r="C36" t="s">
        <v>78</v>
      </c>
    </row>
    <row r="37" ht="12.75">
      <c r="C37" t="s">
        <v>79</v>
      </c>
    </row>
    <row r="38" ht="12.75">
      <c r="C38" t="s">
        <v>80</v>
      </c>
    </row>
  </sheetData>
  <mergeCells count="3">
    <mergeCell ref="A2:H2"/>
    <mergeCell ref="I2:N2"/>
    <mergeCell ref="A5:H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M58"/>
  <sheetViews>
    <sheetView workbookViewId="0" topLeftCell="A1">
      <selection activeCell="C7" sqref="C7:D28"/>
    </sheetView>
  </sheetViews>
  <sheetFormatPr defaultColWidth="9.140625" defaultRowHeight="12.75"/>
  <sheetData>
    <row r="1" spans="1:13" ht="12.75">
      <c r="A1" s="62" t="s">
        <v>25</v>
      </c>
      <c r="B1" s="62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3:13" ht="12.75"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3:13" ht="12.75"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6" spans="4:6" ht="12.75">
      <c r="D6" s="12"/>
      <c r="E6" s="12" t="s">
        <v>26</v>
      </c>
      <c r="F6" s="12" t="s">
        <v>27</v>
      </c>
    </row>
    <row r="7" spans="1:6" ht="12.75">
      <c r="A7">
        <v>0.8556905392058294</v>
      </c>
      <c r="B7">
        <v>0.5474357259663609</v>
      </c>
      <c r="C7">
        <f>SQRT(-2*LN(A7))*COS(2*3.14159*A8)</f>
        <v>0.5042688720343914</v>
      </c>
      <c r="D7">
        <f>SQRT(-2*LN(B7))*COS(2*3.14159*B8)</f>
        <v>0.2853927910821932</v>
      </c>
      <c r="E7">
        <f>140+C7*30</f>
        <v>155.12806616103174</v>
      </c>
      <c r="F7">
        <f>130+D7*30</f>
        <v>138.56178373246578</v>
      </c>
    </row>
    <row r="8" spans="1:6" ht="12.75">
      <c r="A8">
        <v>0.929406401670092</v>
      </c>
      <c r="B8">
        <v>0.7918592336015029</v>
      </c>
      <c r="C8">
        <f aca="true" t="shared" si="0" ref="C8:C56">SQRT(-2*LN(A8))*COS(2*3.14159*A9)</f>
        <v>0.32512021647555733</v>
      </c>
      <c r="D8">
        <f aca="true" t="shared" si="1" ref="D8:D56">SQRT(-2*LN(B8))*COS(2*3.14159*B9)</f>
        <v>0.6338419087056689</v>
      </c>
      <c r="E8">
        <f aca="true" t="shared" si="2" ref="E8:E56">140+C8*30</f>
        <v>149.7536064942667</v>
      </c>
      <c r="F8">
        <f aca="true" t="shared" si="3" ref="F8:F56">130+D8*30</f>
        <v>149.01525726117006</v>
      </c>
    </row>
    <row r="9" spans="1:6" ht="12.75">
      <c r="A9">
        <v>0.9115978019738318</v>
      </c>
      <c r="B9">
        <v>0.06086020035996853</v>
      </c>
      <c r="C9">
        <f t="shared" si="0"/>
        <v>0.4287368681637082</v>
      </c>
      <c r="D9">
        <f t="shared" si="1"/>
        <v>2.068770855374778</v>
      </c>
      <c r="E9">
        <f t="shared" si="2"/>
        <v>152.86210604491126</v>
      </c>
      <c r="F9">
        <f t="shared" si="3"/>
        <v>192.06312566124333</v>
      </c>
    </row>
    <row r="10" spans="1:6" ht="12.75">
      <c r="A10">
        <v>0.013340185001895044</v>
      </c>
      <c r="B10">
        <v>0.919354735250937</v>
      </c>
      <c r="C10">
        <f t="shared" si="0"/>
        <v>0.4544862633014248</v>
      </c>
      <c r="D10">
        <f t="shared" si="1"/>
        <v>0.14089186271825366</v>
      </c>
      <c r="E10">
        <f t="shared" si="2"/>
        <v>153.63458789904274</v>
      </c>
      <c r="F10">
        <f t="shared" si="3"/>
        <v>134.2267558815476</v>
      </c>
    </row>
    <row r="11" spans="1:6" ht="12.75">
      <c r="A11">
        <v>0.2252839036112279</v>
      </c>
      <c r="B11">
        <v>0.19418189945254571</v>
      </c>
      <c r="C11">
        <f t="shared" si="0"/>
        <v>-0.27497070582751176</v>
      </c>
      <c r="D11">
        <f t="shared" si="1"/>
        <v>-0.24677985461183755</v>
      </c>
      <c r="E11">
        <f t="shared" si="2"/>
        <v>131.75087882517465</v>
      </c>
      <c r="F11">
        <f t="shared" si="3"/>
        <v>122.59660436164488</v>
      </c>
    </row>
    <row r="12" spans="1:6" ht="12.75">
      <c r="A12">
        <v>0.7245443658692963</v>
      </c>
      <c r="B12">
        <v>0.2717615234514599</v>
      </c>
      <c r="C12">
        <f t="shared" si="0"/>
        <v>0.7794397752744124</v>
      </c>
      <c r="D12">
        <f t="shared" si="1"/>
        <v>0.6758153281578503</v>
      </c>
      <c r="E12">
        <f t="shared" si="2"/>
        <v>163.38319325823238</v>
      </c>
      <c r="F12">
        <f t="shared" si="3"/>
        <v>150.2744598447355</v>
      </c>
    </row>
    <row r="13" spans="1:6" ht="12.75">
      <c r="A13">
        <v>0.961544202358664</v>
      </c>
      <c r="B13">
        <v>0.18124881678742577</v>
      </c>
      <c r="C13">
        <f t="shared" si="0"/>
        <v>-0.27254396447545765</v>
      </c>
      <c r="D13">
        <f t="shared" si="1"/>
        <v>-0.06915290922484682</v>
      </c>
      <c r="E13">
        <f t="shared" si="2"/>
        <v>131.82368106573628</v>
      </c>
      <c r="F13">
        <f t="shared" si="3"/>
        <v>127.9254127232546</v>
      </c>
    </row>
    <row r="14" spans="1:6" ht="12.75">
      <c r="A14">
        <v>0.5369383644391625</v>
      </c>
      <c r="B14">
        <v>0.25595666930849226</v>
      </c>
      <c r="C14">
        <f t="shared" si="0"/>
        <v>-1.10887953860771</v>
      </c>
      <c r="D14">
        <f t="shared" si="1"/>
        <v>1.6035212957286495</v>
      </c>
      <c r="E14">
        <f t="shared" si="2"/>
        <v>106.7336138417687</v>
      </c>
      <c r="F14">
        <f t="shared" si="3"/>
        <v>178.10563887185947</v>
      </c>
    </row>
    <row r="15" spans="1:6" ht="12.75">
      <c r="A15">
        <v>0.48300415701531474</v>
      </c>
      <c r="B15">
        <v>0.9617762787024589</v>
      </c>
      <c r="C15">
        <f t="shared" si="0"/>
        <v>0.3376907217277767</v>
      </c>
      <c r="D15">
        <f t="shared" si="1"/>
        <v>0.11274322199821799</v>
      </c>
      <c r="E15">
        <f t="shared" si="2"/>
        <v>150.1307216518333</v>
      </c>
      <c r="F15">
        <f t="shared" si="3"/>
        <v>133.38229665994655</v>
      </c>
    </row>
    <row r="16" spans="1:6" ht="12.75">
      <c r="A16">
        <v>0.7951530474060515</v>
      </c>
      <c r="B16">
        <v>0.8161601368483984</v>
      </c>
      <c r="C16">
        <f t="shared" si="0"/>
        <v>-0.5703202650235025</v>
      </c>
      <c r="D16">
        <f t="shared" si="1"/>
        <v>-0.11931889569476471</v>
      </c>
      <c r="E16">
        <f t="shared" si="2"/>
        <v>122.89039204929492</v>
      </c>
      <c r="F16">
        <f t="shared" si="3"/>
        <v>126.42043312915706</v>
      </c>
    </row>
    <row r="17" spans="1:6" ht="12.75">
      <c r="A17">
        <v>0.40940557483205087</v>
      </c>
      <c r="B17">
        <v>0.7200309881205644</v>
      </c>
      <c r="C17">
        <f t="shared" si="0"/>
        <v>1.329253762769708</v>
      </c>
      <c r="D17">
        <f t="shared" si="1"/>
        <v>-0.5334692397234281</v>
      </c>
      <c r="E17">
        <f t="shared" si="2"/>
        <v>179.87761288309125</v>
      </c>
      <c r="F17">
        <f t="shared" si="3"/>
        <v>113.99592280829717</v>
      </c>
    </row>
    <row r="18" spans="1:6" ht="12.75">
      <c r="A18">
        <v>0.9834774255715646</v>
      </c>
      <c r="B18">
        <v>0.6356613320632691</v>
      </c>
      <c r="C18">
        <f t="shared" si="0"/>
        <v>0.17100797862776565</v>
      </c>
      <c r="D18">
        <f t="shared" si="1"/>
        <v>0.9201103134112669</v>
      </c>
      <c r="E18">
        <f t="shared" si="2"/>
        <v>145.13023935883297</v>
      </c>
      <c r="F18">
        <f t="shared" si="3"/>
        <v>157.603309402338</v>
      </c>
    </row>
    <row r="19" spans="1:6" ht="12.75">
      <c r="A19">
        <v>0.9431235383358345</v>
      </c>
      <c r="B19">
        <v>0.041269193366179735</v>
      </c>
      <c r="C19">
        <f t="shared" si="0"/>
        <v>-0.23800777036090567</v>
      </c>
      <c r="D19">
        <f t="shared" si="1"/>
        <v>-2.5120638680051863</v>
      </c>
      <c r="E19">
        <f t="shared" si="2"/>
        <v>132.85976688917282</v>
      </c>
      <c r="F19">
        <f t="shared" si="3"/>
        <v>54.63808395984441</v>
      </c>
    </row>
    <row r="20" spans="1:6" ht="12.75">
      <c r="A20">
        <v>0.627596996230726</v>
      </c>
      <c r="B20">
        <v>0.5160750492511774</v>
      </c>
      <c r="C20">
        <f t="shared" si="0"/>
        <v>0.5244913172488581</v>
      </c>
      <c r="D20">
        <f t="shared" si="1"/>
        <v>-0.9922971020719875</v>
      </c>
      <c r="E20">
        <f t="shared" si="2"/>
        <v>155.73473951746575</v>
      </c>
      <c r="F20">
        <f t="shared" si="3"/>
        <v>100.23108693784037</v>
      </c>
    </row>
    <row r="21" spans="1:6" ht="12.75">
      <c r="A21">
        <v>0.8414269819596178</v>
      </c>
      <c r="B21">
        <v>0.5843856958134426</v>
      </c>
      <c r="C21">
        <f t="shared" si="0"/>
        <v>0.3905877435264085</v>
      </c>
      <c r="D21">
        <f t="shared" si="1"/>
        <v>-1.0090095509523345</v>
      </c>
      <c r="E21">
        <f t="shared" si="2"/>
        <v>151.71763230579225</v>
      </c>
      <c r="F21">
        <f t="shared" si="3"/>
        <v>99.72971347142996</v>
      </c>
    </row>
    <row r="22" spans="1:6" ht="12.75">
      <c r="A22">
        <v>0.8657168254068841</v>
      </c>
      <c r="B22">
        <v>0.46324558381951775</v>
      </c>
      <c r="C22">
        <f t="shared" si="0"/>
        <v>-0.46440405943419777</v>
      </c>
      <c r="D22">
        <f t="shared" si="1"/>
        <v>-0.02957755173203855</v>
      </c>
      <c r="E22">
        <f t="shared" si="2"/>
        <v>126.06787821697407</v>
      </c>
      <c r="F22">
        <f t="shared" si="3"/>
        <v>129.11267344803883</v>
      </c>
    </row>
    <row r="23" spans="1:6" ht="12.75">
      <c r="A23">
        <v>0.4162693210087962</v>
      </c>
      <c r="B23">
        <v>0.7462056914838007</v>
      </c>
      <c r="C23">
        <f t="shared" si="0"/>
        <v>-1.0323577781667308</v>
      </c>
      <c r="D23">
        <f t="shared" si="1"/>
        <v>-0.24820933549228835</v>
      </c>
      <c r="E23">
        <f t="shared" si="2"/>
        <v>109.02926665499808</v>
      </c>
      <c r="F23">
        <f t="shared" si="3"/>
        <v>122.55371993523136</v>
      </c>
    </row>
    <row r="24" spans="1:6" ht="12.75">
      <c r="A24">
        <v>0.3923286273875928</v>
      </c>
      <c r="B24">
        <v>0.6974230624063846</v>
      </c>
      <c r="C24">
        <f t="shared" si="0"/>
        <v>-0.1780687907865364</v>
      </c>
      <c r="D24">
        <f t="shared" si="1"/>
        <v>-0.6765764394399361</v>
      </c>
      <c r="E24">
        <f t="shared" si="2"/>
        <v>134.65793627640392</v>
      </c>
      <c r="F24">
        <f t="shared" si="3"/>
        <v>109.70270681680192</v>
      </c>
    </row>
    <row r="25" spans="1:6" ht="12.75">
      <c r="A25">
        <v>0.2707765735486585</v>
      </c>
      <c r="B25">
        <v>0.6032228931034576</v>
      </c>
      <c r="C25">
        <f t="shared" si="0"/>
        <v>-1.6143836642544889</v>
      </c>
      <c r="D25">
        <f t="shared" si="1"/>
        <v>-0.9789265858785242</v>
      </c>
      <c r="E25">
        <f t="shared" si="2"/>
        <v>91.56849007236534</v>
      </c>
      <c r="F25">
        <f t="shared" si="3"/>
        <v>100.63220242364427</v>
      </c>
    </row>
    <row r="26" spans="1:6" ht="12.75">
      <c r="A26">
        <v>0.5080558213748574</v>
      </c>
      <c r="B26">
        <v>0.46336016905667776</v>
      </c>
      <c r="C26">
        <f t="shared" si="0"/>
        <v>0.5448664158504718</v>
      </c>
      <c r="D26">
        <f t="shared" si="1"/>
        <v>0.8578332383758349</v>
      </c>
      <c r="E26">
        <f t="shared" si="2"/>
        <v>156.34599247551415</v>
      </c>
      <c r="F26">
        <f t="shared" si="3"/>
        <v>155.73499715127505</v>
      </c>
    </row>
    <row r="27" spans="1:6" ht="12.75">
      <c r="A27">
        <v>0.8275487224743872</v>
      </c>
      <c r="B27">
        <v>0.8715473056323004</v>
      </c>
      <c r="C27">
        <f t="shared" si="0"/>
        <v>-0.5610422169885197</v>
      </c>
      <c r="D27">
        <f t="shared" si="1"/>
        <v>-0.23094491290249003</v>
      </c>
      <c r="E27">
        <f t="shared" si="2"/>
        <v>123.16873349034441</v>
      </c>
      <c r="F27">
        <f t="shared" si="3"/>
        <v>123.0716526129253</v>
      </c>
    </row>
    <row r="28" spans="1:6" ht="12.75">
      <c r="A28">
        <v>0.5673304209562495</v>
      </c>
      <c r="B28">
        <v>0.6774156148225092</v>
      </c>
      <c r="C28">
        <f t="shared" si="0"/>
        <v>1.036675169642536</v>
      </c>
      <c r="D28">
        <f t="shared" si="1"/>
        <v>0.6797534281846938</v>
      </c>
      <c r="E28">
        <f t="shared" si="2"/>
        <v>171.1002550892761</v>
      </c>
      <c r="F28">
        <f t="shared" si="3"/>
        <v>150.3926028455408</v>
      </c>
    </row>
    <row r="29" spans="1:6" ht="12.75">
      <c r="A29">
        <v>0.9633912113265941</v>
      </c>
      <c r="B29">
        <v>0.1100801718631148</v>
      </c>
      <c r="C29">
        <f t="shared" si="0"/>
        <v>-0.12182617286141577</v>
      </c>
      <c r="D29">
        <f t="shared" si="1"/>
        <v>-0.7572864278416505</v>
      </c>
      <c r="E29">
        <f t="shared" si="2"/>
        <v>136.34521481415752</v>
      </c>
      <c r="F29">
        <f t="shared" si="3"/>
        <v>107.28140716475049</v>
      </c>
    </row>
    <row r="30" spans="1:6" ht="12.75">
      <c r="A30">
        <v>0.6764134384807559</v>
      </c>
      <c r="B30">
        <v>0.30869486765051257</v>
      </c>
      <c r="C30">
        <f t="shared" si="0"/>
        <v>-0.09817082495312109</v>
      </c>
      <c r="D30">
        <f t="shared" si="1"/>
        <v>1.2605951139075557</v>
      </c>
      <c r="E30">
        <f t="shared" si="2"/>
        <v>137.05487525140637</v>
      </c>
      <c r="F30">
        <f t="shared" si="3"/>
        <v>167.81785341722667</v>
      </c>
    </row>
    <row r="31" spans="1:6" ht="12.75">
      <c r="A31">
        <v>0.2677063195032767</v>
      </c>
      <c r="B31">
        <v>0.9036221956839712</v>
      </c>
      <c r="C31">
        <f t="shared" si="0"/>
        <v>-0.9957799148445782</v>
      </c>
      <c r="D31">
        <f t="shared" si="1"/>
        <v>-0.17903244361024848</v>
      </c>
      <c r="E31">
        <f t="shared" si="2"/>
        <v>110.12660255466265</v>
      </c>
      <c r="F31">
        <f t="shared" si="3"/>
        <v>124.62902669169254</v>
      </c>
    </row>
    <row r="32" spans="1:6" ht="12.75">
      <c r="A32">
        <v>0.35509084168070637</v>
      </c>
      <c r="B32">
        <v>0.6849108122809033</v>
      </c>
      <c r="C32">
        <f t="shared" si="0"/>
        <v>-1.3429514530103945</v>
      </c>
      <c r="D32">
        <f t="shared" si="1"/>
        <v>-0.16080280190194815</v>
      </c>
      <c r="E32">
        <f t="shared" si="2"/>
        <v>99.71145640968817</v>
      </c>
      <c r="F32">
        <f t="shared" si="3"/>
        <v>125.17591594294156</v>
      </c>
    </row>
    <row r="33" spans="1:6" ht="12.75">
      <c r="A33">
        <v>0.5584831462172652</v>
      </c>
      <c r="B33">
        <v>0.7204144107516637</v>
      </c>
      <c r="C33">
        <f t="shared" si="0"/>
        <v>0.9638626507519552</v>
      </c>
      <c r="D33">
        <f t="shared" si="1"/>
        <v>-0.6589147203732963</v>
      </c>
      <c r="E33">
        <f t="shared" si="2"/>
        <v>168.91587952255867</v>
      </c>
      <c r="F33">
        <f t="shared" si="3"/>
        <v>110.23255838880111</v>
      </c>
    </row>
    <row r="34" spans="1:6" ht="12.75">
      <c r="A34">
        <v>0.07430599976199259</v>
      </c>
      <c r="B34">
        <v>0.40125499208900894</v>
      </c>
      <c r="C34">
        <f t="shared" si="0"/>
        <v>2.241234277237667</v>
      </c>
      <c r="D34">
        <f t="shared" si="1"/>
        <v>1.245609688470698</v>
      </c>
      <c r="E34">
        <f t="shared" si="2"/>
        <v>207.23702831713</v>
      </c>
      <c r="F34">
        <f t="shared" si="3"/>
        <v>167.36829065412093</v>
      </c>
    </row>
    <row r="35" spans="1:6" ht="12.75">
      <c r="A35">
        <v>0.9705506625292422</v>
      </c>
      <c r="B35">
        <v>0.9366043061568379</v>
      </c>
      <c r="C35">
        <f t="shared" si="0"/>
        <v>0.24396249730818712</v>
      </c>
      <c r="D35">
        <f t="shared" si="1"/>
        <v>-0.2898104281561282</v>
      </c>
      <c r="E35">
        <f t="shared" si="2"/>
        <v>147.31887491924562</v>
      </c>
      <c r="F35">
        <f t="shared" si="3"/>
        <v>121.30568715531615</v>
      </c>
    </row>
    <row r="36" spans="1:6" ht="12.75">
      <c r="A36">
        <v>0.9893836996872389</v>
      </c>
      <c r="B36">
        <v>0.6022177663047561</v>
      </c>
      <c r="C36">
        <f t="shared" si="0"/>
        <v>0.13856166202693732</v>
      </c>
      <c r="D36">
        <f t="shared" si="1"/>
        <v>-0.843451171068556</v>
      </c>
      <c r="E36">
        <f t="shared" si="2"/>
        <v>144.1568498608081</v>
      </c>
      <c r="F36">
        <f t="shared" si="3"/>
        <v>104.69646486794332</v>
      </c>
    </row>
    <row r="37" spans="1:6" ht="12.75">
      <c r="A37">
        <v>0.9486416283736077</v>
      </c>
      <c r="B37">
        <v>0.5920098790096278</v>
      </c>
      <c r="C37">
        <f t="shared" si="0"/>
        <v>0.1396613593208496</v>
      </c>
      <c r="D37">
        <f t="shared" si="1"/>
        <v>-0.5505488976095252</v>
      </c>
      <c r="E37">
        <f t="shared" si="2"/>
        <v>144.18984077962548</v>
      </c>
      <c r="F37">
        <f t="shared" si="3"/>
        <v>113.48353307171425</v>
      </c>
    </row>
    <row r="38" spans="1:6" ht="12.75">
      <c r="A38">
        <v>0.8207592572008222</v>
      </c>
      <c r="B38">
        <v>0.34034875355422756</v>
      </c>
      <c r="C38">
        <f t="shared" si="0"/>
        <v>0.4791961148240588</v>
      </c>
      <c r="D38">
        <f t="shared" si="1"/>
        <v>0.2427400420110562</v>
      </c>
      <c r="E38">
        <f t="shared" si="2"/>
        <v>154.37588344472175</v>
      </c>
      <c r="F38">
        <f t="shared" si="3"/>
        <v>137.28220126033168</v>
      </c>
    </row>
    <row r="39" spans="1:6" ht="12.75">
      <c r="A39">
        <v>0.8879919692749443</v>
      </c>
      <c r="B39">
        <v>0.7764356560688335</v>
      </c>
      <c r="C39">
        <f t="shared" si="0"/>
        <v>0.20626883363081536</v>
      </c>
      <c r="D39">
        <f t="shared" si="1"/>
        <v>-0.6102591706062023</v>
      </c>
      <c r="E39">
        <f t="shared" si="2"/>
        <v>146.18806500892447</v>
      </c>
      <c r="F39">
        <f t="shared" si="3"/>
        <v>111.69222488181393</v>
      </c>
    </row>
    <row r="40" spans="1:6" ht="12.75">
      <c r="A40">
        <v>0.18045724922779005</v>
      </c>
      <c r="B40">
        <v>0.585905252013494</v>
      </c>
      <c r="C40">
        <f t="shared" si="0"/>
        <v>-1.8386862967213724</v>
      </c>
      <c r="D40">
        <f t="shared" si="1"/>
        <v>-0.7833410964177514</v>
      </c>
      <c r="E40">
        <f t="shared" si="2"/>
        <v>84.83941109835882</v>
      </c>
      <c r="F40">
        <f t="shared" si="3"/>
        <v>106.49976710746746</v>
      </c>
    </row>
    <row r="41" spans="1:6" ht="12.75">
      <c r="A41">
        <v>0.4819716661260893</v>
      </c>
      <c r="B41">
        <v>0.38680702452429117</v>
      </c>
      <c r="C41">
        <f t="shared" si="0"/>
        <v>-0.6787339856597923</v>
      </c>
      <c r="D41">
        <f t="shared" si="1"/>
        <v>1.3280163738231903</v>
      </c>
      <c r="E41">
        <f t="shared" si="2"/>
        <v>119.63798043020623</v>
      </c>
      <c r="F41">
        <f t="shared" si="3"/>
        <v>169.8404912146957</v>
      </c>
    </row>
    <row r="42" spans="1:6" ht="12.75">
      <c r="A42">
        <v>0.6550600243232747</v>
      </c>
      <c r="B42">
        <v>0.0431148530635348</v>
      </c>
      <c r="C42">
        <f t="shared" si="0"/>
        <v>-0.8638072771075388</v>
      </c>
      <c r="D42">
        <f t="shared" si="1"/>
        <v>-1.5703009645393669</v>
      </c>
      <c r="E42">
        <f t="shared" si="2"/>
        <v>114.08578168677383</v>
      </c>
      <c r="F42">
        <f t="shared" si="3"/>
        <v>82.890971063819</v>
      </c>
    </row>
    <row r="43" spans="1:6" ht="12.75">
      <c r="A43">
        <v>0.555825878880861</v>
      </c>
      <c r="B43">
        <v>0.6422989369752421</v>
      </c>
      <c r="C43">
        <f t="shared" si="0"/>
        <v>1.0727680425935782</v>
      </c>
      <c r="D43">
        <f t="shared" si="1"/>
        <v>0.12270147879373076</v>
      </c>
      <c r="E43">
        <f t="shared" si="2"/>
        <v>172.18304127780735</v>
      </c>
      <c r="F43">
        <f t="shared" si="3"/>
        <v>133.68104436381194</v>
      </c>
    </row>
    <row r="44" spans="1:6" ht="12.75">
      <c r="A44">
        <v>0.9772834889357895</v>
      </c>
      <c r="B44">
        <v>0.2291870338526274</v>
      </c>
      <c r="C44">
        <f t="shared" si="0"/>
        <v>0.16303740459393684</v>
      </c>
      <c r="D44">
        <f t="shared" si="1"/>
        <v>1.6068987812599993</v>
      </c>
      <c r="E44">
        <f t="shared" si="2"/>
        <v>144.89112213781812</v>
      </c>
      <c r="F44">
        <f t="shared" si="3"/>
        <v>178.20696343779997</v>
      </c>
    </row>
    <row r="45" spans="1:6" ht="12.75">
      <c r="A45">
        <v>0.11247183838902242</v>
      </c>
      <c r="B45">
        <v>0.057186466653671664</v>
      </c>
      <c r="C45">
        <f t="shared" si="0"/>
        <v>0.611560364672609</v>
      </c>
      <c r="D45">
        <f t="shared" si="1"/>
        <v>1.2769473982042707</v>
      </c>
      <c r="E45">
        <f t="shared" si="2"/>
        <v>158.34681094017827</v>
      </c>
      <c r="F45">
        <f t="shared" si="3"/>
        <v>168.30842194612814</v>
      </c>
    </row>
    <row r="46" spans="1:6" ht="12.75">
      <c r="A46">
        <v>0.797251818589148</v>
      </c>
      <c r="B46">
        <v>0.8396160057094093</v>
      </c>
      <c r="C46">
        <f t="shared" si="0"/>
        <v>0.6670811584274172</v>
      </c>
      <c r="D46">
        <f t="shared" si="1"/>
        <v>0.517936305165598</v>
      </c>
      <c r="E46">
        <f t="shared" si="2"/>
        <v>160.01243475282251</v>
      </c>
      <c r="F46">
        <f t="shared" si="3"/>
        <v>145.53808915496793</v>
      </c>
    </row>
    <row r="47" spans="1:6" ht="12.75">
      <c r="A47">
        <v>0.021437364022052208</v>
      </c>
      <c r="B47">
        <v>0.08011907210881031</v>
      </c>
      <c r="C47">
        <f t="shared" si="0"/>
        <v>-0.04043664744413629</v>
      </c>
      <c r="D47">
        <f t="shared" si="1"/>
        <v>2.0852613710714554</v>
      </c>
      <c r="E47">
        <f t="shared" si="2"/>
        <v>138.78690057667592</v>
      </c>
      <c r="F47">
        <f t="shared" si="3"/>
        <v>192.55784113214366</v>
      </c>
    </row>
    <row r="48" spans="1:6" ht="12.75">
      <c r="A48">
        <v>0.7476790605747319</v>
      </c>
      <c r="B48">
        <v>0.06073418062602992</v>
      </c>
      <c r="C48">
        <f t="shared" si="0"/>
        <v>0.3783343010843271</v>
      </c>
      <c r="D48">
        <f t="shared" si="1"/>
        <v>-0.9846749144222107</v>
      </c>
      <c r="E48">
        <f t="shared" si="2"/>
        <v>151.35002903252982</v>
      </c>
      <c r="F48">
        <f t="shared" si="3"/>
        <v>100.45975256733368</v>
      </c>
    </row>
    <row r="49" spans="1:6" ht="12.75">
      <c r="A49">
        <v>0.16738090444178955</v>
      </c>
      <c r="B49">
        <v>0.6817149282398548</v>
      </c>
      <c r="C49">
        <f t="shared" si="0"/>
        <v>1.761504349582574</v>
      </c>
      <c r="D49">
        <f t="shared" si="1"/>
        <v>-0.43913468836362834</v>
      </c>
      <c r="E49">
        <f t="shared" si="2"/>
        <v>192.8451304874772</v>
      </c>
      <c r="F49">
        <f t="shared" si="3"/>
        <v>116.82595934909115</v>
      </c>
    </row>
    <row r="50" spans="1:6" ht="12.75">
      <c r="A50">
        <v>0.05918952281513534</v>
      </c>
      <c r="B50">
        <v>0.33363724361399516</v>
      </c>
      <c r="C50">
        <f t="shared" si="0"/>
        <v>-2.3714728597548764</v>
      </c>
      <c r="D50">
        <f t="shared" si="1"/>
        <v>0.9636653573336664</v>
      </c>
      <c r="E50">
        <f t="shared" si="2"/>
        <v>68.8558142073537</v>
      </c>
      <c r="F50">
        <f t="shared" si="3"/>
        <v>158.90996072001</v>
      </c>
    </row>
    <row r="51" spans="1:6" ht="12.75">
      <c r="A51">
        <v>0.511630567444199</v>
      </c>
      <c r="B51">
        <v>0.8626965330464691</v>
      </c>
      <c r="C51">
        <f t="shared" si="0"/>
        <v>1.0628712043970694</v>
      </c>
      <c r="D51">
        <f t="shared" si="1"/>
        <v>0.013580920594091783</v>
      </c>
      <c r="E51">
        <f t="shared" si="2"/>
        <v>171.88613613191208</v>
      </c>
      <c r="F51">
        <f t="shared" si="3"/>
        <v>130.40742761782275</v>
      </c>
    </row>
    <row r="52" spans="1:6" ht="12.75">
      <c r="A52">
        <v>0.935129869478295</v>
      </c>
      <c r="B52">
        <v>0.7539780493729715</v>
      </c>
      <c r="C52">
        <f t="shared" si="0"/>
        <v>0.26417265317882144</v>
      </c>
      <c r="D52">
        <f t="shared" si="1"/>
        <v>0.7384300569574818</v>
      </c>
      <c r="E52">
        <f t="shared" si="2"/>
        <v>147.92517959536465</v>
      </c>
      <c r="F52">
        <f t="shared" si="3"/>
        <v>152.15290170872444</v>
      </c>
    </row>
    <row r="53" spans="1:6" ht="12.75">
      <c r="A53">
        <v>0.1217751463353638</v>
      </c>
      <c r="B53">
        <v>0.0297498919533572</v>
      </c>
      <c r="C53">
        <f t="shared" si="0"/>
        <v>1.0441762085671755</v>
      </c>
      <c r="D53">
        <f t="shared" si="1"/>
        <v>-1.989006951984838</v>
      </c>
      <c r="E53">
        <f t="shared" si="2"/>
        <v>171.32528625701525</v>
      </c>
      <c r="F53">
        <f t="shared" si="3"/>
        <v>70.32979144045487</v>
      </c>
    </row>
    <row r="54" spans="1:6" ht="12.75">
      <c r="A54">
        <v>0.1650391596078118</v>
      </c>
      <c r="B54">
        <v>0.385015873921054</v>
      </c>
      <c r="C54">
        <f t="shared" si="0"/>
        <v>1.7608576662748598</v>
      </c>
      <c r="D54">
        <f t="shared" si="1"/>
        <v>-1.3198606439954432</v>
      </c>
      <c r="E54">
        <f t="shared" si="2"/>
        <v>192.8257299882458</v>
      </c>
      <c r="F54">
        <f t="shared" si="3"/>
        <v>90.4041806801367</v>
      </c>
    </row>
    <row r="55" spans="1:6" ht="12.75">
      <c r="A55">
        <v>0.060913508319606624</v>
      </c>
      <c r="B55">
        <v>0.45222477867152366</v>
      </c>
      <c r="C55">
        <f t="shared" si="0"/>
        <v>-2.2150446558900923</v>
      </c>
      <c r="D55">
        <f t="shared" si="1"/>
        <v>-1.2568807089135705</v>
      </c>
      <c r="E55">
        <f t="shared" si="2"/>
        <v>73.54866032329723</v>
      </c>
      <c r="F55">
        <f t="shared" si="3"/>
        <v>92.29357873259289</v>
      </c>
    </row>
    <row r="56" spans="1:6" ht="12.75">
      <c r="A56">
        <v>0.4428922068566547</v>
      </c>
      <c r="B56">
        <v>0.5108783330339035</v>
      </c>
      <c r="C56">
        <f t="shared" si="0"/>
        <v>1.276267106780894</v>
      </c>
      <c r="D56">
        <f t="shared" si="1"/>
        <v>-1.1579778515702521</v>
      </c>
      <c r="E56">
        <f t="shared" si="2"/>
        <v>178.28801320342683</v>
      </c>
      <c r="F56">
        <f t="shared" si="3"/>
        <v>95.26066445289243</v>
      </c>
    </row>
    <row r="57" spans="2:6" ht="12.75">
      <c r="B57" s="12">
        <f>AVERAGE(B7:B56)</f>
        <v>0.5066379213492508</v>
      </c>
      <c r="C57" s="12">
        <f>AVERAGE(C7:C56)</f>
        <v>0.08840228235447746</v>
      </c>
      <c r="D57" s="12"/>
      <c r="E57" s="12">
        <f>AVERAGE(E7:E56)</f>
        <v>142.65206847063436</v>
      </c>
      <c r="F57" s="12">
        <f>AVERAGE(F7:F56)</f>
        <v>128.9100682025355</v>
      </c>
    </row>
    <row r="58" spans="2:6" ht="12.75">
      <c r="B58" s="12">
        <f>SQRT(VAR(B7:B56))</f>
        <v>0.2818750167448724</v>
      </c>
      <c r="C58" s="12">
        <f>SQRT(VAR(C7:C56))</f>
        <v>0.9814142541521745</v>
      </c>
      <c r="D58" s="12"/>
      <c r="E58" s="12">
        <f>SQRT(VAR(E7:E56))</f>
        <v>29.44242762456514</v>
      </c>
      <c r="F58" s="12">
        <f>SQRT(VAR(F7:F56))</f>
        <v>30.51314346659749</v>
      </c>
    </row>
  </sheetData>
  <mergeCells count="4">
    <mergeCell ref="A1:B1"/>
    <mergeCell ref="C1:M1"/>
    <mergeCell ref="C2:M2"/>
    <mergeCell ref="C3:M3"/>
  </mergeCells>
  <printOptions/>
  <pageMargins left="0.75" right="0.75" top="1" bottom="1" header="0.5" footer="0.5"/>
  <pageSetup orientation="portrait" paperSize="9"/>
  <legacyDrawing r:id="rId3"/>
  <oleObjects>
    <oleObject progId="Equation.3" shapeId="22663431" r:id="rId1"/>
    <oleObject progId="Equation.3" shapeId="2266345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62"/>
  <sheetViews>
    <sheetView tabSelected="1" workbookViewId="0" topLeftCell="A5">
      <selection activeCell="L15" sqref="L15"/>
    </sheetView>
  </sheetViews>
  <sheetFormatPr defaultColWidth="9.140625" defaultRowHeight="12.75"/>
  <cols>
    <col min="1" max="1" width="11.28125" style="0" customWidth="1"/>
    <col min="4" max="4" width="16.421875" style="0" customWidth="1"/>
    <col min="5" max="5" width="19.28125" style="0" customWidth="1"/>
  </cols>
  <sheetData>
    <row r="1" spans="1:11" ht="12.75">
      <c r="A1" s="6" t="s">
        <v>0</v>
      </c>
      <c r="B1" s="52" t="s">
        <v>1</v>
      </c>
      <c r="C1" s="52"/>
      <c r="D1" s="52"/>
      <c r="E1" s="52"/>
      <c r="F1" s="52"/>
      <c r="G1" s="52"/>
      <c r="H1" s="52"/>
      <c r="I1" s="52"/>
      <c r="J1" s="52"/>
      <c r="K1" s="52"/>
    </row>
    <row r="2" spans="1:11" ht="12.75">
      <c r="A2" s="2"/>
      <c r="B2" s="52" t="s">
        <v>2</v>
      </c>
      <c r="C2" s="52"/>
      <c r="D2" s="52"/>
      <c r="E2" s="52"/>
      <c r="F2" s="52"/>
      <c r="G2" s="52"/>
      <c r="H2" s="52"/>
      <c r="I2" s="52"/>
      <c r="J2" s="52"/>
      <c r="K2" s="52"/>
    </row>
    <row r="3" spans="1:11" ht="12.75">
      <c r="A3" s="2"/>
      <c r="B3" s="52" t="s">
        <v>3</v>
      </c>
      <c r="C3" s="52"/>
      <c r="D3" s="52"/>
      <c r="E3" s="52"/>
      <c r="F3" s="52"/>
      <c r="G3" s="52"/>
      <c r="H3" s="52"/>
      <c r="I3" s="52"/>
      <c r="J3" s="52"/>
      <c r="K3" s="52"/>
    </row>
    <row r="4" spans="1:11" ht="12.75">
      <c r="A4" s="2"/>
      <c r="B4" s="56" t="s">
        <v>63</v>
      </c>
      <c r="C4" s="56"/>
      <c r="D4" s="56"/>
      <c r="E4" s="56"/>
      <c r="F4" s="56"/>
      <c r="G4" s="56"/>
      <c r="H4" s="56"/>
      <c r="I4" s="56"/>
      <c r="J4" s="56"/>
      <c r="K4" s="56"/>
    </row>
    <row r="5" spans="1:11" ht="12.75">
      <c r="A5" s="2"/>
      <c r="B5" s="4"/>
      <c r="C5" s="4"/>
      <c r="D5" s="4"/>
      <c r="E5" s="4"/>
      <c r="F5" s="4"/>
      <c r="G5" s="4"/>
      <c r="H5" s="4"/>
      <c r="I5" s="4"/>
      <c r="J5" s="4"/>
      <c r="K5" s="4"/>
    </row>
    <row r="6" spans="1:4" ht="12.75">
      <c r="A6" s="6" t="s">
        <v>4</v>
      </c>
      <c r="B6" s="6" t="s">
        <v>5</v>
      </c>
      <c r="C6" s="2"/>
      <c r="D6" s="2"/>
    </row>
    <row r="7" spans="1:13" ht="12.75">
      <c r="A7" s="2">
        <v>64.77303267079046</v>
      </c>
      <c r="B7" s="2">
        <v>70.99280509722085</v>
      </c>
      <c r="C7" s="2"/>
      <c r="D7" s="2"/>
      <c r="E7" s="2"/>
      <c r="F7" s="2"/>
      <c r="G7" s="2"/>
      <c r="L7" s="5"/>
      <c r="M7" s="5"/>
    </row>
    <row r="8" spans="1:19" ht="12.75">
      <c r="A8" s="2">
        <v>62.48978383311864</v>
      </c>
      <c r="B8" s="2">
        <v>70.87478380601775</v>
      </c>
      <c r="C8" s="7"/>
      <c r="D8" s="2"/>
      <c r="E8" s="2"/>
      <c r="F8" s="2"/>
      <c r="G8" s="7"/>
      <c r="H8" s="8"/>
      <c r="I8" s="8"/>
      <c r="J8" s="8"/>
      <c r="K8" s="8"/>
      <c r="L8" s="5"/>
      <c r="M8" s="5"/>
      <c r="N8" s="8"/>
      <c r="O8" s="8"/>
      <c r="P8" s="8"/>
      <c r="Q8" s="8"/>
      <c r="R8" s="8"/>
      <c r="S8" s="8"/>
    </row>
    <row r="9" spans="1:19" ht="12.75">
      <c r="A9" s="2">
        <v>66.70294905819767</v>
      </c>
      <c r="B9" s="2">
        <v>63.78768290035076</v>
      </c>
      <c r="C9" s="7"/>
      <c r="D9" s="3"/>
      <c r="E9" s="3"/>
      <c r="F9" s="3"/>
      <c r="G9" s="7"/>
      <c r="H9" s="8"/>
      <c r="I9" s="8"/>
      <c r="J9" s="8"/>
      <c r="K9" s="8"/>
      <c r="L9" s="5"/>
      <c r="M9" s="5"/>
      <c r="N9" s="8"/>
      <c r="O9" s="8"/>
      <c r="P9" s="8"/>
      <c r="Q9" s="8"/>
      <c r="R9" s="8"/>
      <c r="S9" s="8"/>
    </row>
    <row r="10" spans="1:19" ht="12.75">
      <c r="A10" s="2">
        <v>68.19862455935257</v>
      </c>
      <c r="B10" s="2">
        <v>61.36968834477412</v>
      </c>
      <c r="C10" s="7"/>
      <c r="D10" s="1"/>
      <c r="E10" s="1"/>
      <c r="F10" s="1"/>
      <c r="G10" s="7"/>
      <c r="H10" s="8"/>
      <c r="I10" s="8"/>
      <c r="J10" s="8"/>
      <c r="K10" s="8"/>
      <c r="L10" s="5"/>
      <c r="M10" s="5"/>
      <c r="N10" s="8"/>
      <c r="O10" s="8"/>
      <c r="P10" s="8"/>
      <c r="Q10" s="8"/>
      <c r="R10" s="8"/>
      <c r="S10" s="8"/>
    </row>
    <row r="11" spans="1:19" ht="12.75">
      <c r="A11" s="2">
        <v>69.22772140159168</v>
      </c>
      <c r="B11" s="2">
        <v>62.24515802664499</v>
      </c>
      <c r="C11" s="7"/>
      <c r="D11" s="1"/>
      <c r="E11" s="1"/>
      <c r="F11" s="1"/>
      <c r="G11" s="7"/>
      <c r="H11" s="8"/>
      <c r="I11" s="8"/>
      <c r="J11" s="8"/>
      <c r="K11" s="8"/>
      <c r="L11" s="5"/>
      <c r="M11" s="5"/>
      <c r="N11" s="8"/>
      <c r="O11" s="8"/>
      <c r="P11" s="8"/>
      <c r="Q11" s="8"/>
      <c r="R11" s="8"/>
      <c r="S11" s="8"/>
    </row>
    <row r="12" spans="1:19" ht="12.75">
      <c r="A12" s="2">
        <v>59.98780903181705</v>
      </c>
      <c r="B12" s="2">
        <v>68.23290368039643</v>
      </c>
      <c r="C12" s="7"/>
      <c r="D12" s="1"/>
      <c r="E12" s="1"/>
      <c r="F12" s="1"/>
      <c r="G12" s="7"/>
      <c r="H12" s="8"/>
      <c r="I12" s="8"/>
      <c r="J12" s="8"/>
      <c r="K12" s="8"/>
      <c r="L12" s="5"/>
      <c r="M12" s="5"/>
      <c r="N12" s="8"/>
      <c r="O12" s="8"/>
      <c r="P12" s="8"/>
      <c r="Q12" s="8"/>
      <c r="R12" s="8"/>
      <c r="S12" s="8"/>
    </row>
    <row r="13" spans="1:19" ht="12.75">
      <c r="A13" s="2">
        <v>58.80842547522012</v>
      </c>
      <c r="B13" s="2">
        <v>61.88296917334068</v>
      </c>
      <c r="C13" s="7"/>
      <c r="D13" s="1"/>
      <c r="E13" s="1"/>
      <c r="F13" s="1"/>
      <c r="G13" s="7"/>
      <c r="H13" s="8"/>
      <c r="I13" s="8"/>
      <c r="J13" s="8"/>
      <c r="K13" s="8"/>
      <c r="L13" s="5"/>
      <c r="M13" s="5"/>
      <c r="N13" s="8"/>
      <c r="O13" s="8"/>
      <c r="P13" s="8"/>
      <c r="Q13" s="8"/>
      <c r="R13" s="8"/>
      <c r="S13" s="8"/>
    </row>
    <row r="14" spans="1:19" ht="12.75">
      <c r="A14" s="2">
        <v>68.0825161368147</v>
      </c>
      <c r="B14" s="2">
        <v>63.17617537885025</v>
      </c>
      <c r="C14" s="7"/>
      <c r="D14" s="1"/>
      <c r="E14" s="1"/>
      <c r="F14" s="1"/>
      <c r="G14" s="7"/>
      <c r="H14" s="8"/>
      <c r="I14" s="8"/>
      <c r="J14" s="8"/>
      <c r="K14" s="8"/>
      <c r="L14" s="5"/>
      <c r="M14" s="5"/>
      <c r="N14" s="8"/>
      <c r="O14" s="8"/>
      <c r="P14" s="8"/>
      <c r="Q14" s="8"/>
      <c r="R14" s="8"/>
      <c r="S14" s="8"/>
    </row>
    <row r="15" spans="1:19" ht="12.75">
      <c r="A15" s="2">
        <v>68.9269036571866</v>
      </c>
      <c r="B15" s="2">
        <v>67.75431968832736</v>
      </c>
      <c r="C15" s="7"/>
      <c r="D15" s="1"/>
      <c r="E15" s="1"/>
      <c r="F15" s="1"/>
      <c r="G15" s="7"/>
      <c r="H15" s="8"/>
      <c r="I15" s="8"/>
      <c r="J15" s="8"/>
      <c r="K15" s="8"/>
      <c r="L15" s="5"/>
      <c r="M15" s="5"/>
      <c r="N15" s="8"/>
      <c r="O15" s="8"/>
      <c r="P15" s="8"/>
      <c r="Q15" s="8"/>
      <c r="R15" s="8"/>
      <c r="S15" s="8"/>
    </row>
    <row r="16" spans="1:19" ht="12.75">
      <c r="A16" s="9">
        <v>69.65674122962972</v>
      </c>
      <c r="B16" s="9">
        <v>65.70958306298691</v>
      </c>
      <c r="C16" s="9"/>
      <c r="D16" s="1"/>
      <c r="E16" s="1"/>
      <c r="F16" s="1"/>
      <c r="G16" s="7"/>
      <c r="H16" s="8"/>
      <c r="I16" s="8"/>
      <c r="J16" s="8"/>
      <c r="K16" s="8"/>
      <c r="L16" s="5"/>
      <c r="M16" s="5"/>
      <c r="N16" s="8"/>
      <c r="O16" s="8"/>
      <c r="P16" s="8"/>
      <c r="Q16" s="8"/>
      <c r="R16" s="8"/>
      <c r="S16" s="8"/>
    </row>
    <row r="17" spans="1:19" ht="12.75">
      <c r="A17" s="10">
        <v>61.391540193514274</v>
      </c>
      <c r="B17" s="10">
        <v>60.351185594410246</v>
      </c>
      <c r="C17" s="10"/>
      <c r="D17" s="1"/>
      <c r="E17" s="1"/>
      <c r="F17" s="1"/>
      <c r="G17" s="7"/>
      <c r="H17" s="8"/>
      <c r="I17" s="8"/>
      <c r="J17" s="8"/>
      <c r="K17" s="8"/>
      <c r="L17" s="5"/>
      <c r="M17" s="5"/>
      <c r="N17" s="8"/>
      <c r="O17" s="8"/>
      <c r="P17" s="8"/>
      <c r="Q17" s="8"/>
      <c r="R17" s="8"/>
      <c r="S17" s="8"/>
    </row>
    <row r="18" spans="1:19" ht="12.75">
      <c r="A18" s="10">
        <v>68.85216450364945</v>
      </c>
      <c r="B18" s="10">
        <v>67.52964670304772</v>
      </c>
      <c r="C18" s="10"/>
      <c r="D18" s="1"/>
      <c r="E18" s="1"/>
      <c r="F18" s="1"/>
      <c r="G18" s="7"/>
      <c r="H18" s="8"/>
      <c r="I18" s="8"/>
      <c r="J18" s="8"/>
      <c r="K18" s="8"/>
      <c r="L18" s="5"/>
      <c r="M18" s="5"/>
      <c r="N18" s="8"/>
      <c r="O18" s="8"/>
      <c r="P18" s="8"/>
      <c r="Q18" s="8"/>
      <c r="R18" s="8"/>
      <c r="S18" s="8"/>
    </row>
    <row r="19" spans="1:19" ht="12.75">
      <c r="A19" s="10">
        <v>67.64351434125129</v>
      </c>
      <c r="B19" s="10">
        <v>67.1961946315719</v>
      </c>
      <c r="C19" s="10"/>
      <c r="D19" s="1"/>
      <c r="E19" s="1"/>
      <c r="F19" s="1"/>
      <c r="G19" s="7"/>
      <c r="H19" s="8"/>
      <c r="I19" s="8"/>
      <c r="J19" s="8"/>
      <c r="K19" s="8"/>
      <c r="L19" s="5"/>
      <c r="M19" s="5"/>
      <c r="N19" s="8"/>
      <c r="O19" s="8"/>
      <c r="P19" s="8"/>
      <c r="Q19" s="8"/>
      <c r="R19" s="8"/>
      <c r="S19" s="8"/>
    </row>
    <row r="20" spans="1:19" ht="12.75">
      <c r="A20" s="10">
        <v>65.49026942884964</v>
      </c>
      <c r="B20" s="10">
        <v>68.363400667585</v>
      </c>
      <c r="C20" s="10"/>
      <c r="D20" s="1"/>
      <c r="E20" s="1"/>
      <c r="F20" s="1"/>
      <c r="G20" s="7"/>
      <c r="H20" s="8"/>
      <c r="I20" s="8"/>
      <c r="J20" s="8"/>
      <c r="K20" s="8"/>
      <c r="L20" s="5"/>
      <c r="M20" s="5"/>
      <c r="N20" s="8"/>
      <c r="O20" s="8"/>
      <c r="P20" s="8"/>
      <c r="Q20" s="8"/>
      <c r="R20" s="8"/>
      <c r="S20" s="8"/>
    </row>
    <row r="21" spans="1:19" ht="12.75">
      <c r="A21" s="10">
        <v>62.47198473231312</v>
      </c>
      <c r="B21" s="10">
        <v>71.49388035225995</v>
      </c>
      <c r="C21" s="10"/>
      <c r="D21" s="7"/>
      <c r="E21" s="7"/>
      <c r="F21" s="7"/>
      <c r="G21" s="7"/>
      <c r="H21" s="8"/>
      <c r="I21" s="8"/>
      <c r="J21" s="8"/>
      <c r="K21" s="8"/>
      <c r="L21" s="5"/>
      <c r="M21" s="5"/>
      <c r="N21" s="8"/>
      <c r="O21" s="8"/>
      <c r="P21" s="8"/>
      <c r="Q21" s="8"/>
      <c r="R21" s="8"/>
      <c r="S21" s="8"/>
    </row>
    <row r="22" spans="1:19" ht="12.75">
      <c r="A22" s="10">
        <v>59.89798004712855</v>
      </c>
      <c r="B22" s="10">
        <v>71.93486354500357</v>
      </c>
      <c r="C22" s="10"/>
      <c r="D22" s="7"/>
      <c r="E22" s="8"/>
      <c r="F22" s="8"/>
      <c r="G22" s="8"/>
      <c r="H22" s="8"/>
      <c r="I22" s="8"/>
      <c r="J22" s="8"/>
      <c r="K22" s="8"/>
      <c r="L22" s="5"/>
      <c r="M22" s="5"/>
      <c r="N22" s="8"/>
      <c r="O22" s="8"/>
      <c r="P22" s="8"/>
      <c r="Q22" s="8"/>
      <c r="R22" s="8"/>
      <c r="S22" s="8"/>
    </row>
    <row r="23" spans="1:19" ht="12.75">
      <c r="A23" s="10">
        <v>64.59796684946727</v>
      </c>
      <c r="B23" s="10">
        <v>70.83079948008982</v>
      </c>
      <c r="C23" s="10"/>
      <c r="D23" s="7"/>
      <c r="E23" s="8"/>
      <c r="F23" s="8"/>
      <c r="G23" s="8"/>
      <c r="H23" s="8"/>
      <c r="I23" s="8"/>
      <c r="J23" s="8"/>
      <c r="K23" s="8"/>
      <c r="L23" s="5"/>
      <c r="M23" s="5"/>
      <c r="N23" s="8"/>
      <c r="O23" s="8"/>
      <c r="P23" s="8"/>
      <c r="Q23" s="8"/>
      <c r="R23" s="8"/>
      <c r="S23" s="8"/>
    </row>
    <row r="24" spans="1:19" ht="13.5" thickBot="1">
      <c r="A24" s="10">
        <v>59.168352618070344</v>
      </c>
      <c r="B24" s="10">
        <v>63.81761796211532</v>
      </c>
      <c r="C24" s="10"/>
      <c r="D24" s="7"/>
      <c r="E24" s="8"/>
      <c r="F24" s="8"/>
      <c r="G24" s="8"/>
      <c r="H24" s="8"/>
      <c r="I24" s="8"/>
      <c r="J24" s="8"/>
      <c r="K24" s="8"/>
      <c r="L24" s="5"/>
      <c r="M24" s="5"/>
      <c r="N24" s="8"/>
      <c r="O24" s="8"/>
      <c r="P24" s="8"/>
      <c r="Q24" s="8"/>
      <c r="R24" s="8"/>
      <c r="S24" s="8"/>
    </row>
    <row r="25" spans="1:19" ht="13.5" thickBot="1">
      <c r="A25" s="10">
        <v>62.92698606882952</v>
      </c>
      <c r="B25" s="10">
        <v>67.3619299345676</v>
      </c>
      <c r="C25" s="10"/>
      <c r="D25" s="55" t="s">
        <v>59</v>
      </c>
      <c r="E25" s="55"/>
      <c r="F25" s="55"/>
      <c r="G25" s="55"/>
      <c r="H25" s="36"/>
      <c r="I25" s="8"/>
      <c r="J25" s="8"/>
      <c r="K25" s="8"/>
      <c r="L25" s="5"/>
      <c r="M25" s="5"/>
      <c r="N25" s="8"/>
      <c r="O25" s="8"/>
      <c r="P25" s="8"/>
      <c r="Q25" s="8"/>
      <c r="R25" s="8"/>
      <c r="S25" s="8"/>
    </row>
    <row r="26" spans="1:19" ht="13.5" thickBot="1">
      <c r="A26" s="10">
        <v>64.46610597469362</v>
      </c>
      <c r="B26" s="10">
        <v>64.04981138844461</v>
      </c>
      <c r="C26" s="10"/>
      <c r="D26" s="55" t="s">
        <v>60</v>
      </c>
      <c r="E26" s="55"/>
      <c r="F26" s="55"/>
      <c r="G26" s="55"/>
      <c r="H26" s="18"/>
      <c r="I26" s="8"/>
      <c r="J26" s="8"/>
      <c r="K26" s="8"/>
      <c r="L26" s="5"/>
      <c r="M26" s="5"/>
      <c r="N26" s="8"/>
      <c r="O26" s="8"/>
      <c r="P26" s="8"/>
      <c r="Q26" s="8"/>
      <c r="R26" s="8"/>
      <c r="S26" s="8"/>
    </row>
    <row r="27" spans="1:19" ht="12.75">
      <c r="A27" s="10">
        <v>60.16270146598778</v>
      </c>
      <c r="B27" s="10">
        <v>67.73356991447855</v>
      </c>
      <c r="C27" s="10"/>
      <c r="D27" s="7"/>
      <c r="E27" s="8"/>
      <c r="F27" s="8"/>
      <c r="G27" s="8"/>
      <c r="H27" s="8"/>
      <c r="I27" s="8"/>
      <c r="J27" s="8"/>
      <c r="K27" s="8"/>
      <c r="L27" s="5"/>
      <c r="M27" s="5"/>
      <c r="N27" s="8"/>
      <c r="O27" s="8"/>
      <c r="P27" s="8"/>
      <c r="Q27" s="8"/>
      <c r="R27" s="8"/>
      <c r="S27" s="8"/>
    </row>
    <row r="28" spans="1:19" ht="12.75">
      <c r="A28" s="7">
        <v>60.42702146598861</v>
      </c>
      <c r="B28" s="7">
        <v>65.92605409387357</v>
      </c>
      <c r="C28" s="7"/>
      <c r="D28" s="7"/>
      <c r="E28" s="8"/>
      <c r="F28" s="8"/>
      <c r="G28" s="8"/>
      <c r="H28" s="8"/>
      <c r="I28" s="8"/>
      <c r="J28" s="8"/>
      <c r="K28" s="8"/>
      <c r="L28" s="5"/>
      <c r="M28" s="5"/>
      <c r="N28" s="8"/>
      <c r="O28" s="8"/>
      <c r="P28" s="8"/>
      <c r="Q28" s="8"/>
      <c r="R28" s="8"/>
      <c r="S28" s="8"/>
    </row>
    <row r="29" spans="1:19" ht="12.75">
      <c r="A29" s="8">
        <v>64.3137414741237</v>
      </c>
      <c r="B29" s="8">
        <v>62.31317993230442</v>
      </c>
      <c r="C29" s="8"/>
      <c r="D29" s="8"/>
      <c r="E29" s="8"/>
      <c r="F29" s="8"/>
      <c r="G29" s="8"/>
      <c r="H29" s="8"/>
      <c r="I29" s="8"/>
      <c r="J29" s="8"/>
      <c r="K29" s="8"/>
      <c r="L29" s="5"/>
      <c r="M29" s="5"/>
      <c r="N29" s="8"/>
      <c r="O29" s="8"/>
      <c r="P29" s="8"/>
      <c r="Q29" s="8"/>
      <c r="R29" s="8"/>
      <c r="S29" s="8"/>
    </row>
    <row r="30" spans="1:19" ht="12.75">
      <c r="A30" s="8">
        <v>63.79094136889819</v>
      </c>
      <c r="B30" s="8">
        <v>64.27603916169339</v>
      </c>
      <c r="C30" s="8"/>
      <c r="D30" s="8"/>
      <c r="E30" s="8"/>
      <c r="F30" s="8"/>
      <c r="G30" s="8"/>
      <c r="H30" s="8"/>
      <c r="I30" s="8"/>
      <c r="J30" s="8"/>
      <c r="K30" s="8"/>
      <c r="L30" s="5"/>
      <c r="M30" s="5"/>
      <c r="N30" s="8"/>
      <c r="O30" s="8"/>
      <c r="P30" s="8"/>
      <c r="Q30" s="8"/>
      <c r="R30" s="8"/>
      <c r="S30" s="8"/>
    </row>
    <row r="31" spans="1:19" ht="12.75">
      <c r="A31" s="8">
        <v>65.37110794909238</v>
      </c>
      <c r="B31" s="8">
        <v>69.51653099081089</v>
      </c>
      <c r="C31" s="8"/>
      <c r="D31" s="8"/>
      <c r="E31" s="8"/>
      <c r="F31" s="8"/>
      <c r="G31" s="8"/>
      <c r="H31" s="8"/>
      <c r="I31" s="8"/>
      <c r="J31" s="8"/>
      <c r="K31" s="8"/>
      <c r="L31" s="5"/>
      <c r="M31" s="5"/>
      <c r="N31" s="8"/>
      <c r="O31" s="8"/>
      <c r="P31" s="8"/>
      <c r="Q31" s="8"/>
      <c r="R31" s="8"/>
      <c r="S31" s="8"/>
    </row>
    <row r="32" spans="1:19" ht="12.75">
      <c r="A32" s="8">
        <v>68.18709203617769</v>
      </c>
      <c r="B32" s="8">
        <v>68.38678475375659</v>
      </c>
      <c r="C32" s="8"/>
      <c r="D32" s="8"/>
      <c r="E32" s="8"/>
      <c r="F32" s="8"/>
      <c r="G32" s="8"/>
      <c r="H32" s="8"/>
      <c r="I32" s="8"/>
      <c r="J32" s="8"/>
      <c r="K32" s="8"/>
      <c r="L32" s="5"/>
      <c r="M32" s="5"/>
      <c r="N32" s="8"/>
      <c r="O32" s="8"/>
      <c r="P32" s="8"/>
      <c r="Q32" s="8"/>
      <c r="R32" s="8"/>
      <c r="S32" s="8"/>
    </row>
    <row r="33" spans="1:19" ht="12.75">
      <c r="A33" s="8">
        <v>63.96681130112829</v>
      </c>
      <c r="B33" s="8">
        <v>61.14899064338365</v>
      </c>
      <c r="C33" s="8"/>
      <c r="D33" s="8"/>
      <c r="E33" s="8"/>
      <c r="F33" s="8"/>
      <c r="G33" s="8"/>
      <c r="H33" s="8"/>
      <c r="I33" s="8"/>
      <c r="J33" s="8"/>
      <c r="K33" s="8"/>
      <c r="L33" s="5"/>
      <c r="M33" s="5"/>
      <c r="N33" s="8"/>
      <c r="O33" s="8"/>
      <c r="P33" s="8"/>
      <c r="Q33" s="8"/>
      <c r="R33" s="8"/>
      <c r="S33" s="8"/>
    </row>
    <row r="34" spans="1:19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19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19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</sheetData>
  <sheetProtection/>
  <mergeCells count="6">
    <mergeCell ref="D25:G25"/>
    <mergeCell ref="D26:G26"/>
    <mergeCell ref="B1:K1"/>
    <mergeCell ref="B2:K2"/>
    <mergeCell ref="B3:K3"/>
    <mergeCell ref="B4:K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62"/>
  <sheetViews>
    <sheetView workbookViewId="0" topLeftCell="A1">
      <selection activeCell="M23" sqref="M23"/>
    </sheetView>
  </sheetViews>
  <sheetFormatPr defaultColWidth="9.140625" defaultRowHeight="12.75"/>
  <cols>
    <col min="1" max="1" width="11.28125" style="0" customWidth="1"/>
    <col min="4" max="4" width="16.421875" style="0" customWidth="1"/>
    <col min="5" max="5" width="19.28125" style="0" customWidth="1"/>
    <col min="7" max="7" width="9.7109375" style="0" customWidth="1"/>
  </cols>
  <sheetData>
    <row r="1" spans="1:11" ht="12.75">
      <c r="A1" s="6" t="s">
        <v>17</v>
      </c>
      <c r="B1" s="52" t="s">
        <v>13</v>
      </c>
      <c r="C1" s="52"/>
      <c r="D1" s="52"/>
      <c r="E1" s="52"/>
      <c r="F1" s="52"/>
      <c r="G1" s="52"/>
      <c r="H1" s="52"/>
      <c r="I1" s="52"/>
      <c r="J1" s="52"/>
      <c r="K1" s="52"/>
    </row>
    <row r="2" spans="1:11" ht="12.75">
      <c r="A2" s="2"/>
      <c r="B2" s="52" t="s">
        <v>64</v>
      </c>
      <c r="C2" s="52"/>
      <c r="D2" s="52"/>
      <c r="E2" s="52"/>
      <c r="F2" s="52"/>
      <c r="G2" s="52"/>
      <c r="H2" s="52"/>
      <c r="I2" s="52"/>
      <c r="J2" s="52"/>
      <c r="K2" s="52"/>
    </row>
    <row r="3" spans="1:11" ht="12.75">
      <c r="A3" s="2"/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2.75">
      <c r="A4" s="2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2.75">
      <c r="A5" s="2"/>
      <c r="B5" s="4"/>
      <c r="C5" s="4"/>
      <c r="D5" s="4"/>
      <c r="E5" s="4"/>
      <c r="F5" s="4"/>
      <c r="G5" s="4"/>
      <c r="H5" s="4"/>
      <c r="I5" s="4"/>
      <c r="J5" s="4"/>
      <c r="K5" s="4"/>
    </row>
    <row r="6" spans="1:4" ht="12.75">
      <c r="A6" s="6" t="s">
        <v>4</v>
      </c>
      <c r="B6" s="6" t="s">
        <v>5</v>
      </c>
      <c r="C6" s="2"/>
      <c r="D6" s="2"/>
    </row>
    <row r="7" spans="1:13" ht="12.75">
      <c r="A7" s="2">
        <v>64.77303267079046</v>
      </c>
      <c r="B7" s="2">
        <v>70.99280509722085</v>
      </c>
      <c r="C7" s="2"/>
      <c r="D7" s="4"/>
      <c r="E7" s="4"/>
      <c r="F7" s="4"/>
      <c r="G7" s="4"/>
      <c r="H7" s="4"/>
      <c r="L7" s="5"/>
      <c r="M7" s="5"/>
    </row>
    <row r="8" spans="1:19" ht="12.75">
      <c r="A8" s="2">
        <v>62.48978383311864</v>
      </c>
      <c r="B8" s="2">
        <v>70.87478380601775</v>
      </c>
      <c r="C8" s="7"/>
      <c r="D8" s="4"/>
      <c r="E8" s="4"/>
      <c r="F8" s="4"/>
      <c r="G8" s="39"/>
      <c r="H8" s="39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2">
        <v>66.70294905819767</v>
      </c>
      <c r="B9" s="2">
        <v>63.78768290035076</v>
      </c>
      <c r="C9" s="7"/>
      <c r="D9" s="3"/>
      <c r="E9" s="3"/>
      <c r="F9" s="3"/>
      <c r="G9" s="39"/>
      <c r="H9" s="39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2">
        <v>68.19862455935257</v>
      </c>
      <c r="B10" s="2">
        <v>61.36968834477412</v>
      </c>
      <c r="C10" s="7"/>
      <c r="D10" s="1"/>
      <c r="E10" s="1"/>
      <c r="F10" s="1"/>
      <c r="G10" s="39"/>
      <c r="H10" s="39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2">
        <v>69.22772140159168</v>
      </c>
      <c r="B11" s="2">
        <v>62.24515802664499</v>
      </c>
      <c r="C11" s="7"/>
      <c r="D11" s="1"/>
      <c r="E11" s="1"/>
      <c r="F11" s="1"/>
      <c r="G11" s="39"/>
      <c r="H11" s="39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2">
        <v>59.98780903181705</v>
      </c>
      <c r="B12" s="2">
        <v>68.23290368039643</v>
      </c>
      <c r="C12" s="7"/>
      <c r="D12" s="1"/>
      <c r="E12" s="1"/>
      <c r="F12" s="1"/>
      <c r="G12" s="39"/>
      <c r="H12" s="39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">
        <v>58.80842547522012</v>
      </c>
      <c r="B13" s="2">
        <v>61.88296917334068</v>
      </c>
      <c r="C13" s="7"/>
      <c r="D13" s="1"/>
      <c r="E13" s="1"/>
      <c r="F13" s="1"/>
      <c r="G13" s="39"/>
      <c r="H13" s="39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ht="12.75">
      <c r="A14" s="2">
        <v>68.0825161368147</v>
      </c>
      <c r="B14" s="2">
        <v>63.17617537885025</v>
      </c>
      <c r="C14" s="7"/>
      <c r="D14" s="1"/>
      <c r="E14" s="1"/>
      <c r="F14" s="1"/>
      <c r="G14" s="39"/>
      <c r="H14" s="39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ht="12.75">
      <c r="A15" s="2">
        <v>68.9269036571866</v>
      </c>
      <c r="B15" s="2">
        <v>67.75431968832736</v>
      </c>
      <c r="C15" s="7"/>
      <c r="D15" s="1"/>
      <c r="E15" s="1"/>
      <c r="F15" s="1"/>
      <c r="G15" s="39"/>
      <c r="H15" s="39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ht="12.75">
      <c r="A16" s="9">
        <v>69.65674122962972</v>
      </c>
      <c r="B16" s="9">
        <v>65.70958306298691</v>
      </c>
      <c r="C16" s="9"/>
      <c r="D16" s="1"/>
      <c r="E16" s="1"/>
      <c r="F16" s="1"/>
      <c r="G16" s="39"/>
      <c r="H16" s="39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2.75">
      <c r="A17" s="10">
        <v>61.391540193514274</v>
      </c>
      <c r="B17" s="10">
        <v>60.351185594410246</v>
      </c>
      <c r="C17" s="10"/>
      <c r="D17" s="1"/>
      <c r="E17" s="1"/>
      <c r="F17" s="1"/>
      <c r="G17" s="39"/>
      <c r="H17" s="39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2.75">
      <c r="A18" s="10">
        <v>68.85216450364945</v>
      </c>
      <c r="B18" s="10">
        <v>67.52964670304772</v>
      </c>
      <c r="C18" s="10"/>
      <c r="D18" s="1"/>
      <c r="E18" s="1"/>
      <c r="F18" s="1"/>
      <c r="G18" s="39"/>
      <c r="H18" s="39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2.75">
      <c r="A19" s="10">
        <v>67.64351434125129</v>
      </c>
      <c r="B19" s="10">
        <v>67.1961946315719</v>
      </c>
      <c r="C19" s="10"/>
      <c r="D19" s="1"/>
      <c r="E19" s="1"/>
      <c r="F19" s="1"/>
      <c r="G19" s="7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2.75">
      <c r="A20" s="10">
        <v>65.49026942884964</v>
      </c>
      <c r="B20" s="10">
        <v>68.363400667585</v>
      </c>
      <c r="C20" s="10"/>
      <c r="D20" s="1"/>
      <c r="E20" s="1"/>
      <c r="F20" s="1"/>
      <c r="G20" s="7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2.75">
      <c r="A21" s="10">
        <v>62.47198473231312</v>
      </c>
      <c r="B21" s="10">
        <v>71.49388035225995</v>
      </c>
      <c r="C21" s="10"/>
      <c r="D21" s="7"/>
      <c r="E21" s="7"/>
      <c r="F21" s="7"/>
      <c r="G21" s="7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2.75">
      <c r="A22" s="10">
        <v>59.89798004712855</v>
      </c>
      <c r="B22" s="10">
        <v>71.93486354500357</v>
      </c>
      <c r="C22" s="10"/>
      <c r="D22" s="7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2.75">
      <c r="A23" s="10">
        <v>64.59796684946727</v>
      </c>
      <c r="B23" s="10">
        <v>70.83079948008982</v>
      </c>
      <c r="C23" s="10"/>
      <c r="D23" s="7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3.5" thickBot="1">
      <c r="A24" s="10">
        <v>59.168352618070344</v>
      </c>
      <c r="B24" s="10">
        <v>63.81761796211532</v>
      </c>
      <c r="C24" s="10"/>
      <c r="D24" s="7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3.5" thickBot="1">
      <c r="A25" s="10">
        <v>62.92698606882952</v>
      </c>
      <c r="B25" s="10">
        <v>67.3619299345676</v>
      </c>
      <c r="C25" s="10"/>
      <c r="D25" s="57" t="s">
        <v>61</v>
      </c>
      <c r="E25" s="58"/>
      <c r="F25" s="58"/>
      <c r="G25" s="58"/>
      <c r="H25" s="59"/>
      <c r="I25" s="17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13.5" thickBot="1">
      <c r="A26" s="10">
        <v>64.46610597469362</v>
      </c>
      <c r="B26" s="10">
        <v>64.04981138844461</v>
      </c>
      <c r="C26" s="10"/>
      <c r="D26" s="57" t="s">
        <v>62</v>
      </c>
      <c r="E26" s="58"/>
      <c r="F26" s="58"/>
      <c r="G26" s="58"/>
      <c r="H26" s="59"/>
      <c r="I26" s="1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12.75">
      <c r="A27" s="10">
        <v>60.16270146598778</v>
      </c>
      <c r="B27" s="10">
        <v>67.73356991447855</v>
      </c>
      <c r="C27" s="10"/>
      <c r="D27" s="7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12.75">
      <c r="A28" s="7">
        <v>60.42702146598861</v>
      </c>
      <c r="B28" s="7">
        <v>65.92605409387357</v>
      </c>
      <c r="C28" s="7"/>
      <c r="D28" s="7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12.75">
      <c r="A29" s="8">
        <v>64.3137414741237</v>
      </c>
      <c r="B29" s="8">
        <v>62.31317993230442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12.75">
      <c r="A30" s="8">
        <v>63.79094136889819</v>
      </c>
      <c r="B30" s="8">
        <v>64.27603916169339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12.75">
      <c r="A31" s="8">
        <v>65.37110794909238</v>
      </c>
      <c r="B31" s="8">
        <v>69.51653099081089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ht="12.75">
      <c r="A32" s="8">
        <v>68.18709203617769</v>
      </c>
      <c r="B32" s="8">
        <v>68.38678475375659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ht="12.75">
      <c r="A33" s="8">
        <v>63.96681130112829</v>
      </c>
      <c r="B33" s="8">
        <v>61.14899064338365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ht="12.75">
      <c r="A34" s="15">
        <f>AVERAGE(A7:A33)</f>
        <v>64.44373292121789</v>
      </c>
      <c r="B34" s="15">
        <f>AVERAGE(B7:B33)</f>
        <v>66.23172403364099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ht="12.75">
      <c r="A35" s="15">
        <f>SQRT(VAR(A7:A33))</f>
        <v>3.4134219506478716</v>
      </c>
      <c r="B35" s="15">
        <f>SQRT(VAR(B7:B33))</f>
        <v>3.5210646460021358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19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19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</sheetData>
  <sheetProtection/>
  <mergeCells count="6">
    <mergeCell ref="D25:H25"/>
    <mergeCell ref="D26:H26"/>
    <mergeCell ref="B1:K1"/>
    <mergeCell ref="B2:K2"/>
    <mergeCell ref="B3:K3"/>
    <mergeCell ref="B4:K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T62"/>
  <sheetViews>
    <sheetView workbookViewId="0" topLeftCell="A1">
      <selection activeCell="H21" sqref="H21"/>
    </sheetView>
  </sheetViews>
  <sheetFormatPr defaultColWidth="9.140625" defaultRowHeight="12.75"/>
  <cols>
    <col min="2" max="2" width="11.28125" style="0" customWidth="1"/>
    <col min="3" max="3" width="12.00390625" style="0" customWidth="1"/>
    <col min="4" max="4" width="12.28125" style="0" customWidth="1"/>
    <col min="5" max="5" width="17.57421875" style="0" customWidth="1"/>
    <col min="6" max="6" width="19.28125" style="0" customWidth="1"/>
  </cols>
  <sheetData>
    <row r="1" spans="2:12" ht="12.75">
      <c r="B1" s="6" t="s">
        <v>12</v>
      </c>
      <c r="C1" s="52" t="s">
        <v>9</v>
      </c>
      <c r="D1" s="52"/>
      <c r="E1" s="52"/>
      <c r="F1" s="52"/>
      <c r="G1" s="52"/>
      <c r="H1" s="52"/>
      <c r="I1" s="52"/>
      <c r="J1" s="52"/>
      <c r="K1" s="52"/>
      <c r="L1" s="52"/>
    </row>
    <row r="2" spans="2:12" ht="12.75">
      <c r="B2" s="2"/>
      <c r="C2" s="52" t="s">
        <v>10</v>
      </c>
      <c r="D2" s="52"/>
      <c r="E2" s="52"/>
      <c r="F2" s="52"/>
      <c r="G2" s="52"/>
      <c r="H2" s="52"/>
      <c r="I2" s="52"/>
      <c r="J2" s="52"/>
      <c r="K2" s="52"/>
      <c r="L2" s="52"/>
    </row>
    <row r="3" spans="2:12" ht="12.75">
      <c r="B3" s="2"/>
      <c r="C3" s="52" t="s">
        <v>11</v>
      </c>
      <c r="D3" s="52"/>
      <c r="E3" s="52"/>
      <c r="F3" s="52"/>
      <c r="G3" s="52"/>
      <c r="H3" s="52"/>
      <c r="I3" s="52"/>
      <c r="J3" s="52"/>
      <c r="K3" s="52"/>
      <c r="L3" s="52"/>
    </row>
    <row r="4" spans="2:12" ht="12.75">
      <c r="B4" s="2"/>
      <c r="C4" s="56" t="s">
        <v>94</v>
      </c>
      <c r="D4" s="56"/>
      <c r="E4" s="56"/>
      <c r="F4" s="56"/>
      <c r="G4" s="56"/>
      <c r="H4" s="56"/>
      <c r="I4" s="56"/>
      <c r="J4" s="56"/>
      <c r="K4" s="56"/>
      <c r="L4" s="56"/>
    </row>
    <row r="5" spans="2:12" ht="12.75">
      <c r="B5" s="2"/>
      <c r="C5" s="4"/>
      <c r="D5" s="4"/>
      <c r="E5" s="4"/>
      <c r="F5" s="4"/>
      <c r="G5" s="4"/>
      <c r="H5" s="4"/>
      <c r="I5" s="4"/>
      <c r="J5" s="4"/>
      <c r="K5" s="4"/>
      <c r="L5" s="4"/>
    </row>
    <row r="6" spans="2:6" ht="12.75">
      <c r="B6" s="6" t="s">
        <v>4</v>
      </c>
      <c r="C6" s="6" t="s">
        <v>5</v>
      </c>
      <c r="D6" s="2"/>
      <c r="E6" s="12" t="s">
        <v>95</v>
      </c>
      <c r="F6" s="12" t="s">
        <v>96</v>
      </c>
    </row>
    <row r="7" spans="2:14" ht="12.75">
      <c r="B7" s="2">
        <v>64.77303267079046</v>
      </c>
      <c r="C7" s="2">
        <v>70.99280509722085</v>
      </c>
      <c r="D7" s="2"/>
      <c r="E7" s="2" t="s">
        <v>90</v>
      </c>
      <c r="F7" s="2" t="s">
        <v>97</v>
      </c>
      <c r="G7" s="2"/>
      <c r="H7" s="2"/>
      <c r="M7" s="5"/>
      <c r="N7" s="5"/>
    </row>
    <row r="8" spans="2:20" ht="12.75">
      <c r="B8" s="2">
        <v>62.48978383311864</v>
      </c>
      <c r="C8" s="2">
        <v>70.87478380601775</v>
      </c>
      <c r="D8" s="7"/>
      <c r="E8" s="2" t="s">
        <v>91</v>
      </c>
      <c r="F8" s="2" t="s">
        <v>92</v>
      </c>
      <c r="G8" s="2"/>
      <c r="H8" s="7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2:20" ht="12.75">
      <c r="B9" s="2">
        <v>66.70294905819767</v>
      </c>
      <c r="C9" s="2">
        <v>63.78768290035076</v>
      </c>
      <c r="D9" s="7"/>
      <c r="E9" s="2" t="s">
        <v>92</v>
      </c>
      <c r="F9" s="50" t="s">
        <v>93</v>
      </c>
      <c r="G9" s="3"/>
      <c r="H9" s="7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2:20" ht="12.75">
      <c r="B10" s="2">
        <v>68.19862455935257</v>
      </c>
      <c r="C10" s="2">
        <v>61.36968834477412</v>
      </c>
      <c r="D10" s="7"/>
      <c r="E10" s="50" t="s">
        <v>93</v>
      </c>
      <c r="F10" s="1" t="s">
        <v>98</v>
      </c>
      <c r="G10" s="1"/>
      <c r="H10" s="7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2:20" ht="12.75">
      <c r="B11" s="2">
        <v>69.22772140159168</v>
      </c>
      <c r="C11" s="2">
        <v>62.24515802664499</v>
      </c>
      <c r="D11" s="7"/>
      <c r="E11" s="1" t="s">
        <v>100</v>
      </c>
      <c r="F11" s="1" t="s">
        <v>99</v>
      </c>
      <c r="G11" s="1"/>
      <c r="H11" s="7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2:20" ht="12.75">
      <c r="B12" s="2">
        <v>59.98780903181705</v>
      </c>
      <c r="C12" s="2">
        <v>68.23290368039643</v>
      </c>
      <c r="D12" s="7"/>
      <c r="E12" s="1"/>
      <c r="F12" s="1"/>
      <c r="G12" s="1"/>
      <c r="H12" s="7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2:20" ht="12.75">
      <c r="B13" s="2">
        <v>58.80842547522012</v>
      </c>
      <c r="C13" s="2">
        <v>61.88296917334068</v>
      </c>
      <c r="D13" s="7"/>
      <c r="E13" s="1"/>
      <c r="F13" s="1"/>
      <c r="G13" s="1"/>
      <c r="H13" s="7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2:20" ht="12.75">
      <c r="B14" s="2">
        <v>68.0825161368147</v>
      </c>
      <c r="C14" s="2">
        <v>63.17617537885025</v>
      </c>
      <c r="D14" s="7"/>
      <c r="E14" s="1"/>
      <c r="F14" s="1"/>
      <c r="G14" s="1"/>
      <c r="H14" s="7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2:20" ht="12.75">
      <c r="B15" s="2">
        <v>68.9269036571866</v>
      </c>
      <c r="C15" s="2">
        <v>67.75431968832736</v>
      </c>
      <c r="D15" s="7"/>
      <c r="F15" s="1"/>
      <c r="G15" s="1"/>
      <c r="H15" s="7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2:20" ht="12.75">
      <c r="B16" s="9">
        <v>69.65674122962972</v>
      </c>
      <c r="C16" s="9">
        <v>65.70958306298691</v>
      </c>
      <c r="D16" s="9"/>
      <c r="F16" s="1"/>
      <c r="G16" s="1"/>
      <c r="H16" s="7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2:20" ht="12.75">
      <c r="B17" s="10">
        <v>61.391540193514274</v>
      </c>
      <c r="C17" s="10">
        <v>60.351185594410246</v>
      </c>
      <c r="D17" s="10"/>
      <c r="F17" s="1"/>
      <c r="G17" s="1"/>
      <c r="H17" s="7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2:20" ht="12.75">
      <c r="B18" s="10">
        <v>68.85216450364945</v>
      </c>
      <c r="C18" s="10">
        <v>67.52964670304772</v>
      </c>
      <c r="D18" s="10"/>
      <c r="F18" s="1"/>
      <c r="G18" s="1"/>
      <c r="H18" s="7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2:20" ht="12.75">
      <c r="B19" s="10">
        <v>67.64351434125129</v>
      </c>
      <c r="C19" s="10">
        <v>67.1961946315719</v>
      </c>
      <c r="D19" s="10"/>
      <c r="F19" s="1"/>
      <c r="G19" s="1"/>
      <c r="H19" s="7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2:20" ht="12.75">
      <c r="B20" s="10">
        <v>65.49026942884964</v>
      </c>
      <c r="C20" s="10">
        <v>68.363400667585</v>
      </c>
      <c r="D20" s="10"/>
      <c r="E20" s="1"/>
      <c r="F20" s="1"/>
      <c r="G20" s="1"/>
      <c r="H20" s="7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2:20" ht="12.75">
      <c r="B21" s="10">
        <v>62.47198473231312</v>
      </c>
      <c r="C21" s="10">
        <v>71.49388035225995</v>
      </c>
      <c r="D21" s="10"/>
      <c r="E21" s="7"/>
      <c r="F21" s="7"/>
      <c r="G21" s="7"/>
      <c r="H21" s="7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2:20" ht="12.75">
      <c r="B22" s="10">
        <v>59.89798004712855</v>
      </c>
      <c r="C22" s="10">
        <v>71.93486354500357</v>
      </c>
      <c r="D22" s="10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2:20" ht="12.75">
      <c r="B23" s="10">
        <v>64.59796684946727</v>
      </c>
      <c r="C23" s="10">
        <v>70.83079948008982</v>
      </c>
      <c r="D23" s="10"/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2:20" ht="12.75">
      <c r="B24" s="10">
        <v>59.168352618070344</v>
      </c>
      <c r="C24" s="10">
        <v>63.81761796211532</v>
      </c>
      <c r="D24" s="10"/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2:20" ht="12.75">
      <c r="B25" s="10">
        <v>62.92698606882952</v>
      </c>
      <c r="C25" s="10">
        <v>67.3619299345676</v>
      </c>
      <c r="D25" s="10"/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2:20" ht="12.75">
      <c r="B26" s="10">
        <v>64.46610597469362</v>
      </c>
      <c r="C26" s="10">
        <v>64.04981138844461</v>
      </c>
      <c r="D26" s="10"/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2:20" ht="12.75">
      <c r="B27" s="10">
        <v>60.16270146598778</v>
      </c>
      <c r="C27" s="10">
        <v>67.73356991447855</v>
      </c>
      <c r="D27" s="10"/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2:20" ht="12.75">
      <c r="B28" s="7">
        <v>60.42702146598861</v>
      </c>
      <c r="C28" s="7">
        <v>65.92605409387357</v>
      </c>
      <c r="D28" s="7"/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2:20" ht="12.75">
      <c r="B29" s="8">
        <v>64.3137414741237</v>
      </c>
      <c r="C29" s="8">
        <v>62.31317993230442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2:20" ht="12.75">
      <c r="B30" s="8">
        <v>63.79094136889819</v>
      </c>
      <c r="C30" s="8">
        <v>64.27603916169339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2:20" ht="12.75">
      <c r="B31" s="8">
        <v>65.37110794909238</v>
      </c>
      <c r="C31" s="8">
        <v>69.51653099081089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2:20" ht="12.75">
      <c r="B32" s="8">
        <v>68.18709203617769</v>
      </c>
      <c r="C32" s="8">
        <v>68.38678475375659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2:20" ht="12.75">
      <c r="B33" s="16">
        <v>63.96681130112829</v>
      </c>
      <c r="C33" s="16">
        <v>61.14899064338365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ht="12.75">
      <c r="A34" s="35" t="s">
        <v>23</v>
      </c>
      <c r="B34" s="37">
        <f>AVERAGE(B7:B33)</f>
        <v>64.44373292121789</v>
      </c>
      <c r="C34" s="37">
        <f>AVERAGE(C7:C33)</f>
        <v>66.23172403364099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ht="12.75">
      <c r="A35" s="35" t="s">
        <v>81</v>
      </c>
      <c r="B35" s="37">
        <f>SQRT(VAR(B7:B33))</f>
        <v>3.4134219506478716</v>
      </c>
      <c r="C35" s="37">
        <f>SQRT(VAR(C7:C33))</f>
        <v>3.5210646460021358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2:20" ht="12.7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ht="12.75">
      <c r="A37" s="60" t="s">
        <v>101</v>
      </c>
      <c r="B37" s="60"/>
      <c r="C37" s="61"/>
      <c r="D37" s="3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ht="12.75">
      <c r="A38" s="60" t="s">
        <v>102</v>
      </c>
      <c r="B38" s="60"/>
      <c r="C38" s="60"/>
      <c r="D38" s="3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2:20" ht="12.7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2:20" ht="12.7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2:20" ht="12.7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2:20" ht="12.7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2:20" ht="12.7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2:20" ht="12.7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2:20" ht="12.7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2:20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2:20" ht="12.7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2:20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2:20" ht="12.7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2:20" ht="12.7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2:20" ht="12.7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2:20" ht="12.7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2:20" ht="12.7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2:20" ht="12.7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2:20" ht="12.7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2:20" ht="12.7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2:20" ht="12.7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2:20" ht="12.7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2:20" ht="12.7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2:20" ht="12.7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2:20" ht="12.7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2:20" ht="12.7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</sheetData>
  <sheetProtection/>
  <mergeCells count="6">
    <mergeCell ref="A38:C38"/>
    <mergeCell ref="A37:C37"/>
    <mergeCell ref="C1:L1"/>
    <mergeCell ref="C2:L2"/>
    <mergeCell ref="C3:L3"/>
    <mergeCell ref="C4:L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80"/>
  <sheetViews>
    <sheetView workbookViewId="0" topLeftCell="A1">
      <selection activeCell="L24" sqref="L24"/>
    </sheetView>
  </sheetViews>
  <sheetFormatPr defaultColWidth="9.140625" defaultRowHeight="12.75"/>
  <cols>
    <col min="1" max="1" width="11.28125" style="0" customWidth="1"/>
    <col min="4" max="4" width="13.421875" style="0" customWidth="1"/>
    <col min="5" max="5" width="12.28125" style="0" customWidth="1"/>
    <col min="6" max="6" width="11.57421875" style="0" customWidth="1"/>
    <col min="7" max="8" width="11.7109375" style="0" customWidth="1"/>
    <col min="9" max="9" width="12.00390625" style="0" customWidth="1"/>
    <col min="10" max="10" width="12.140625" style="0" customWidth="1"/>
    <col min="11" max="11" width="10.7109375" style="0" customWidth="1"/>
  </cols>
  <sheetData>
    <row r="1" spans="1:11" ht="12.75">
      <c r="A1" s="6" t="s">
        <v>18</v>
      </c>
      <c r="B1" s="52" t="s">
        <v>58</v>
      </c>
      <c r="C1" s="52"/>
      <c r="D1" s="52"/>
      <c r="E1" s="52"/>
      <c r="F1" s="52"/>
      <c r="G1" s="52"/>
      <c r="H1" s="52"/>
      <c r="I1" s="52"/>
      <c r="J1" s="52"/>
      <c r="K1" s="52"/>
    </row>
    <row r="2" spans="1:11" ht="12.75">
      <c r="A2" s="2"/>
      <c r="B2" s="52" t="s">
        <v>15</v>
      </c>
      <c r="C2" s="52"/>
      <c r="D2" s="52"/>
      <c r="E2" s="52"/>
      <c r="F2" s="52"/>
      <c r="G2" s="52"/>
      <c r="H2" s="52"/>
      <c r="I2" s="52"/>
      <c r="J2" s="52"/>
      <c r="K2" s="52"/>
    </row>
    <row r="3" spans="1:11" ht="12.75">
      <c r="A3" s="2"/>
      <c r="B3" s="52" t="s">
        <v>16</v>
      </c>
      <c r="C3" s="52"/>
      <c r="D3" s="52"/>
      <c r="E3" s="52"/>
      <c r="F3" s="52"/>
      <c r="G3" s="52"/>
      <c r="H3" s="52"/>
      <c r="I3" s="52"/>
      <c r="J3" s="52"/>
      <c r="K3" s="52"/>
    </row>
    <row r="4" spans="1:11" ht="12.75">
      <c r="A4" s="2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2.75">
      <c r="A5" s="2"/>
      <c r="B5" s="4"/>
      <c r="C5" s="4"/>
      <c r="D5" s="4"/>
      <c r="E5" s="4"/>
      <c r="F5" s="4"/>
      <c r="G5" s="4"/>
      <c r="H5" s="4"/>
      <c r="I5" s="4"/>
      <c r="J5" s="4"/>
      <c r="K5" s="4"/>
    </row>
    <row r="6" spans="1:4" ht="12.75">
      <c r="A6" s="6" t="s">
        <v>4</v>
      </c>
      <c r="B6" s="6" t="s">
        <v>5</v>
      </c>
      <c r="C6" s="2"/>
      <c r="D6" s="2"/>
    </row>
    <row r="7" spans="1:4" ht="12.75">
      <c r="A7" s="2">
        <v>64.77303267079046</v>
      </c>
      <c r="B7" s="2">
        <v>70.99280509722085</v>
      </c>
      <c r="C7" s="2"/>
      <c r="D7" s="2"/>
    </row>
    <row r="8" spans="1:4" ht="12.75">
      <c r="A8" s="2">
        <v>62.48978383311864</v>
      </c>
      <c r="B8" s="2">
        <v>70.87478380601775</v>
      </c>
      <c r="C8" s="2"/>
      <c r="D8" s="2"/>
    </row>
    <row r="9" spans="1:4" ht="12.75">
      <c r="A9" s="2">
        <v>66.70294905819767</v>
      </c>
      <c r="B9" s="2">
        <v>63.78768290035076</v>
      </c>
      <c r="C9" s="2"/>
      <c r="D9" s="2"/>
    </row>
    <row r="10" spans="1:4" ht="12.75">
      <c r="A10" s="2">
        <v>68.19862455935257</v>
      </c>
      <c r="B10" s="2">
        <v>61.36968834477412</v>
      </c>
      <c r="C10" s="2"/>
      <c r="D10" s="2"/>
    </row>
    <row r="11" spans="1:4" ht="12.75">
      <c r="A11" s="2">
        <v>69.22772140159168</v>
      </c>
      <c r="B11" s="2">
        <v>62.24515802664499</v>
      </c>
      <c r="C11" s="2"/>
      <c r="D11" s="2"/>
    </row>
    <row r="12" spans="1:4" ht="12.75">
      <c r="A12" s="2">
        <v>59.98780903181705</v>
      </c>
      <c r="B12" s="2">
        <v>68.23290368039643</v>
      </c>
      <c r="C12" s="2"/>
      <c r="D12" s="2"/>
    </row>
    <row r="13" spans="1:4" ht="12.75">
      <c r="A13" s="2">
        <v>58.80842547522012</v>
      </c>
      <c r="B13" s="2">
        <v>61.88296917334068</v>
      </c>
      <c r="C13" s="2"/>
      <c r="D13" s="2"/>
    </row>
    <row r="14" spans="1:4" ht="12.75">
      <c r="A14" s="2">
        <v>68.0825161368147</v>
      </c>
      <c r="B14" s="2">
        <v>63.17617537885025</v>
      </c>
      <c r="C14" s="2"/>
      <c r="D14" s="2"/>
    </row>
    <row r="15" spans="1:4" ht="12.75">
      <c r="A15" s="2">
        <v>68.9269036571866</v>
      </c>
      <c r="B15" s="2">
        <v>67.75431968832736</v>
      </c>
      <c r="C15" s="2"/>
      <c r="D15" s="2"/>
    </row>
    <row r="16" spans="1:4" ht="12.75">
      <c r="A16" s="9">
        <v>69.65674122962972</v>
      </c>
      <c r="B16" s="9">
        <v>65.70958306298691</v>
      </c>
      <c r="C16" s="2"/>
      <c r="D16" s="2"/>
    </row>
    <row r="17" spans="1:4" ht="12.75">
      <c r="A17" s="10">
        <v>61.391540193514274</v>
      </c>
      <c r="B17" s="10">
        <v>60.351185594410246</v>
      </c>
      <c r="C17" s="2"/>
      <c r="D17" s="2"/>
    </row>
    <row r="18" spans="1:4" ht="12.75">
      <c r="A18" s="10">
        <v>68.85216450364945</v>
      </c>
      <c r="B18" s="10">
        <v>67.52964670304772</v>
      </c>
      <c r="C18" s="2"/>
      <c r="D18" s="2"/>
    </row>
    <row r="19" spans="1:4" ht="12.75">
      <c r="A19" s="10">
        <v>67.64351434125129</v>
      </c>
      <c r="B19" s="10">
        <v>67.1961946315719</v>
      </c>
      <c r="C19" s="2"/>
      <c r="D19" s="2"/>
    </row>
    <row r="20" spans="1:4" ht="12.75">
      <c r="A20" s="10">
        <v>65.49026942884964</v>
      </c>
      <c r="B20" s="10">
        <v>68.363400667585</v>
      </c>
      <c r="C20" s="2"/>
      <c r="D20" s="2"/>
    </row>
    <row r="21" spans="1:4" ht="12.75">
      <c r="A21" s="10">
        <v>62.47198473231312</v>
      </c>
      <c r="B21" s="10">
        <v>71.49388035225995</v>
      </c>
      <c r="C21" s="2"/>
      <c r="D21" s="2"/>
    </row>
    <row r="22" spans="1:4" ht="12.75">
      <c r="A22" s="10">
        <v>59.89798004712855</v>
      </c>
      <c r="B22" s="10">
        <v>71.93486354500357</v>
      </c>
      <c r="C22" s="2"/>
      <c r="D22" s="2"/>
    </row>
    <row r="23" spans="1:4" ht="12.75">
      <c r="A23" s="10">
        <v>64.59796684946727</v>
      </c>
      <c r="B23" s="10">
        <v>70.83079948008982</v>
      </c>
      <c r="C23" s="2"/>
      <c r="D23" s="2"/>
    </row>
    <row r="24" spans="1:4" ht="12.75">
      <c r="A24" s="10">
        <v>59.168352618070344</v>
      </c>
      <c r="B24" s="10">
        <v>63.81761796211532</v>
      </c>
      <c r="C24" s="2"/>
      <c r="D24" s="2"/>
    </row>
    <row r="25" spans="1:13" ht="12.75">
      <c r="A25" s="10">
        <v>62.92698606882952</v>
      </c>
      <c r="B25" s="10">
        <v>67.3619299345676</v>
      </c>
      <c r="C25" s="2"/>
      <c r="D25" s="2"/>
      <c r="E25" s="2"/>
      <c r="F25" s="2"/>
      <c r="G25" s="2"/>
      <c r="L25" s="5"/>
      <c r="M25" s="5"/>
    </row>
    <row r="26" spans="1:19" ht="12.75">
      <c r="A26" s="10">
        <v>64.46610597469362</v>
      </c>
      <c r="B26" s="10">
        <v>64.04981138844461</v>
      </c>
      <c r="C26" s="7"/>
      <c r="D26" s="2"/>
      <c r="E26" s="2"/>
      <c r="F26" s="2"/>
      <c r="G26" s="7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12.75">
      <c r="A27" s="10">
        <v>60.16270146598778</v>
      </c>
      <c r="B27" s="10">
        <v>67.73356991447855</v>
      </c>
      <c r="C27" s="7"/>
      <c r="D27" s="3"/>
      <c r="E27" s="3"/>
      <c r="F27" s="3"/>
      <c r="G27" s="7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12.75">
      <c r="A28" s="7">
        <v>60.42702146598861</v>
      </c>
      <c r="B28" s="7">
        <v>65.92605409387357</v>
      </c>
      <c r="C28" s="7"/>
      <c r="D28" s="1"/>
      <c r="E28" s="1"/>
      <c r="F28" s="1"/>
      <c r="G28" s="7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12.75">
      <c r="A29" s="8">
        <v>64.3137414741237</v>
      </c>
      <c r="B29" s="8">
        <v>62.31317993230442</v>
      </c>
      <c r="C29" s="7"/>
      <c r="D29" s="1"/>
      <c r="E29" s="1"/>
      <c r="F29" s="1"/>
      <c r="G29" s="7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12.75">
      <c r="A30" s="8">
        <v>63.79094136889819</v>
      </c>
      <c r="B30" s="8">
        <v>64.27603916169339</v>
      </c>
      <c r="C30" s="7"/>
      <c r="D30" s="1"/>
      <c r="E30" s="1"/>
      <c r="F30" s="1"/>
      <c r="G30" s="7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12.75">
      <c r="A31" s="8">
        <v>65.37110794909238</v>
      </c>
      <c r="B31" s="8">
        <v>69.51653099081089</v>
      </c>
      <c r="C31" s="7"/>
      <c r="D31" s="1"/>
      <c r="E31" s="1"/>
      <c r="F31" s="1"/>
      <c r="G31" s="7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ht="12.75">
      <c r="A32" s="8">
        <v>68.18709203617769</v>
      </c>
      <c r="B32" s="8">
        <v>68.38678475375659</v>
      </c>
      <c r="C32" s="7"/>
      <c r="D32" s="1"/>
      <c r="E32" s="1"/>
      <c r="F32" s="1"/>
      <c r="G32" s="7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ht="12.75">
      <c r="A33" s="16">
        <v>63.96681130112829</v>
      </c>
      <c r="B33" s="16">
        <v>61.14899064338365</v>
      </c>
      <c r="C33" s="7"/>
      <c r="D33" s="1"/>
      <c r="E33" s="1"/>
      <c r="F33" s="1"/>
      <c r="G33" s="7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ht="12.75">
      <c r="A34" s="15">
        <f>AVERAGE(A7:A33)</f>
        <v>64.44373292121789</v>
      </c>
      <c r="B34" s="15">
        <f>AVERAGE(B7:B33)</f>
        <v>66.23172403364099</v>
      </c>
      <c r="C34" s="9"/>
      <c r="D34" s="1"/>
      <c r="E34" s="1"/>
      <c r="F34" s="1"/>
      <c r="G34" s="7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ht="12.75">
      <c r="A35" s="15">
        <f>SQRT(VAR(A7:A33))</f>
        <v>3.4134219506478716</v>
      </c>
      <c r="B35" s="15">
        <f>SQRT(VAR(B7:B33))</f>
        <v>3.5210646460021358</v>
      </c>
      <c r="C35" s="10"/>
      <c r="D35" s="1"/>
      <c r="E35" s="1"/>
      <c r="F35" s="1"/>
      <c r="G35" s="7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ht="12.75">
      <c r="A36" s="10"/>
      <c r="B36" s="10"/>
      <c r="C36" s="10"/>
      <c r="D36" s="1"/>
      <c r="E36" s="1"/>
      <c r="F36" s="1"/>
      <c r="G36" s="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ht="12.75">
      <c r="A37" s="10"/>
      <c r="B37" s="10"/>
      <c r="C37" s="10"/>
      <c r="D37" s="1"/>
      <c r="E37" s="1"/>
      <c r="F37" s="1"/>
      <c r="G37" s="7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ht="12.75">
      <c r="A38" s="10"/>
      <c r="B38" s="10"/>
      <c r="C38" s="10"/>
      <c r="D38" s="1"/>
      <c r="E38" s="1"/>
      <c r="F38" s="1"/>
      <c r="G38" s="7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ht="12.75">
      <c r="A39" s="10"/>
      <c r="B39" s="10"/>
      <c r="C39" s="10"/>
      <c r="D39" s="39"/>
      <c r="E39" s="39"/>
      <c r="F39" s="7"/>
      <c r="G39" s="7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ht="12.75">
      <c r="A40" s="10"/>
      <c r="B40" s="10"/>
      <c r="C40" s="10"/>
      <c r="D40" s="39"/>
      <c r="E40" s="39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ht="12.75">
      <c r="A41" s="10"/>
      <c r="B41" s="10"/>
      <c r="C41" s="10"/>
      <c r="D41" s="39"/>
      <c r="E41" s="39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ht="12.75">
      <c r="A42" s="10"/>
      <c r="B42" s="10"/>
      <c r="C42" s="10"/>
      <c r="D42" s="39"/>
      <c r="E42" s="39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ht="12.75">
      <c r="A43" s="3"/>
      <c r="B43" s="3"/>
      <c r="C43" s="10"/>
      <c r="D43" s="3"/>
      <c r="E43" s="3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ht="12.75">
      <c r="A44" s="11"/>
      <c r="B44" s="1"/>
      <c r="C44" s="10"/>
      <c r="D44" s="11"/>
      <c r="E44" s="1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ht="12.75">
      <c r="A45" s="11"/>
      <c r="B45" s="1"/>
      <c r="C45" s="10"/>
      <c r="D45" s="11"/>
      <c r="E45" s="1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ht="12.75">
      <c r="A46" s="11"/>
      <c r="B46" s="1"/>
      <c r="C46" s="39"/>
      <c r="D46" s="11"/>
      <c r="E46" s="1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ht="12.75">
      <c r="A47" s="11"/>
      <c r="B47" s="1"/>
      <c r="C47" s="3"/>
      <c r="D47" s="11"/>
      <c r="E47" s="1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ht="12.75">
      <c r="A48" s="1"/>
      <c r="B48" s="1"/>
      <c r="C48" s="1"/>
      <c r="D48" s="11"/>
      <c r="E48" s="1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ht="12.75">
      <c r="A49" s="39"/>
      <c r="B49" s="11"/>
      <c r="C49" s="1"/>
      <c r="D49" s="1"/>
      <c r="E49" s="1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 ht="12.75">
      <c r="A50" s="39"/>
      <c r="B50" s="1"/>
      <c r="C50" s="1"/>
      <c r="D50" s="39"/>
      <c r="E50" s="39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ht="12.75">
      <c r="A51" s="8"/>
      <c r="B51" s="3"/>
      <c r="C51" s="3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ht="12.75">
      <c r="A52" s="8"/>
      <c r="B52" s="11"/>
      <c r="C52" s="1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ht="12.75">
      <c r="A53" s="8"/>
      <c r="B53" s="3"/>
      <c r="C53" s="3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19" ht="12.75">
      <c r="A54" s="8"/>
      <c r="B54" s="11"/>
      <c r="C54" s="1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19" ht="12.75">
      <c r="A55" s="8"/>
      <c r="B55" s="11"/>
      <c r="C55" s="1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ht="12.75">
      <c r="A56" s="8"/>
      <c r="B56" s="1"/>
      <c r="C56" s="1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.75">
      <c r="A57" s="8"/>
      <c r="B57" s="3"/>
      <c r="C57" s="3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.75">
      <c r="A58" s="8"/>
      <c r="B58" s="11"/>
      <c r="C58" s="1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.75">
      <c r="A59" s="8"/>
      <c r="B59" s="3"/>
      <c r="C59" s="3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ht="12.75">
      <c r="A60" s="8"/>
      <c r="B60" s="11"/>
      <c r="C60" s="1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ht="12.75">
      <c r="A61" s="8"/>
      <c r="B61" s="11"/>
      <c r="C61" s="1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19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1:19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1:19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1:19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</row>
    <row r="73" spans="1:19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</row>
  </sheetData>
  <sheetProtection/>
  <mergeCells count="4">
    <mergeCell ref="B1:K1"/>
    <mergeCell ref="B2:K2"/>
    <mergeCell ref="B3:K3"/>
    <mergeCell ref="B4:K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V77"/>
  <sheetViews>
    <sheetView workbookViewId="0" topLeftCell="A1">
      <selection activeCell="N58" sqref="N58"/>
    </sheetView>
  </sheetViews>
  <sheetFormatPr defaultColWidth="9.140625" defaultRowHeight="12.75"/>
  <sheetData>
    <row r="1" spans="1:13" ht="12.75">
      <c r="A1" s="60" t="s">
        <v>21</v>
      </c>
      <c r="B1" s="60"/>
      <c r="C1" s="51" t="s">
        <v>22</v>
      </c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3:13" ht="12.75">
      <c r="C2" s="51" t="s">
        <v>24</v>
      </c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3:13" ht="12.75"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4:22" ht="12.75">
      <c r="D4" s="4"/>
      <c r="E4" s="4"/>
      <c r="F4" s="4"/>
      <c r="G4" s="4"/>
      <c r="H4" s="4"/>
      <c r="I4" s="4"/>
      <c r="J4" s="4"/>
      <c r="K4" s="4"/>
      <c r="L4" s="3"/>
      <c r="M4" s="3"/>
      <c r="N4" s="4"/>
      <c r="O4" s="4"/>
      <c r="P4" s="34"/>
      <c r="Q4" s="4"/>
      <c r="R4" s="4"/>
      <c r="S4" s="4"/>
      <c r="T4" s="4"/>
      <c r="U4" s="4"/>
      <c r="V4" s="4"/>
    </row>
    <row r="5" spans="4:22" ht="12.75">
      <c r="D5" s="4"/>
      <c r="E5" s="4"/>
      <c r="F5" s="4"/>
      <c r="G5" s="4"/>
      <c r="H5" s="4"/>
      <c r="I5" s="4"/>
      <c r="J5" s="34"/>
      <c r="K5" s="34"/>
      <c r="L5" s="3"/>
      <c r="M5" s="40"/>
      <c r="N5" s="34"/>
      <c r="O5" s="4"/>
      <c r="P5" s="34"/>
      <c r="Q5" s="4"/>
      <c r="R5" s="4"/>
      <c r="S5" s="4"/>
      <c r="T5" s="4"/>
      <c r="U5" s="4"/>
      <c r="V5" s="4"/>
    </row>
    <row r="6" spans="1:22" ht="13.5">
      <c r="A6" s="12" t="s">
        <v>19</v>
      </c>
      <c r="B6" s="12" t="s">
        <v>20</v>
      </c>
      <c r="D6" s="44"/>
      <c r="E6" s="44"/>
      <c r="F6" s="44"/>
      <c r="G6" s="44"/>
      <c r="H6" s="44"/>
      <c r="I6" s="4"/>
      <c r="J6" s="41"/>
      <c r="K6" s="41"/>
      <c r="L6" s="11"/>
      <c r="M6" s="1"/>
      <c r="N6" s="4"/>
      <c r="O6" s="4"/>
      <c r="P6" s="4"/>
      <c r="Q6" s="4"/>
      <c r="R6" s="4"/>
      <c r="S6" s="4"/>
      <c r="T6" s="4"/>
      <c r="U6" s="4"/>
      <c r="V6" s="4"/>
    </row>
    <row r="7" spans="1:22" ht="13.5">
      <c r="A7">
        <v>4.603853769019593</v>
      </c>
      <c r="B7">
        <v>6.403160322640017</v>
      </c>
      <c r="D7" s="44"/>
      <c r="E7" s="44"/>
      <c r="F7" s="44"/>
      <c r="G7" s="44"/>
      <c r="H7" s="44"/>
      <c r="I7" s="4"/>
      <c r="J7" s="41"/>
      <c r="K7" s="41"/>
      <c r="L7" s="11"/>
      <c r="M7" s="1"/>
      <c r="N7" s="4"/>
      <c r="O7" s="4"/>
      <c r="P7" s="4"/>
      <c r="Q7" s="4"/>
      <c r="R7" s="4"/>
      <c r="S7" s="4"/>
      <c r="T7" s="4"/>
      <c r="U7" s="4"/>
      <c r="V7" s="4"/>
    </row>
    <row r="8" spans="1:22" ht="13.5">
      <c r="A8">
        <v>4.65919254142286</v>
      </c>
      <c r="B8">
        <v>5.455842251655799</v>
      </c>
      <c r="D8" s="44"/>
      <c r="E8" s="44"/>
      <c r="F8" s="44"/>
      <c r="G8" s="44"/>
      <c r="H8" s="44"/>
      <c r="I8" s="4"/>
      <c r="J8" s="41"/>
      <c r="K8" s="41"/>
      <c r="L8" s="11"/>
      <c r="M8" s="1"/>
      <c r="N8" s="4"/>
      <c r="O8" s="4"/>
      <c r="P8" s="4"/>
      <c r="Q8" s="4"/>
      <c r="R8" s="4"/>
      <c r="S8" s="4"/>
      <c r="T8" s="4"/>
      <c r="U8" s="4"/>
      <c r="V8" s="4"/>
    </row>
    <row r="9" spans="1:22" ht="13.5">
      <c r="A9">
        <v>5.141276313914176</v>
      </c>
      <c r="B9">
        <v>5.325056680401242</v>
      </c>
      <c r="D9" s="44"/>
      <c r="E9" s="44"/>
      <c r="F9" s="44"/>
      <c r="G9" s="44"/>
      <c r="H9" s="44"/>
      <c r="I9" s="4"/>
      <c r="J9" s="41"/>
      <c r="K9" s="41"/>
      <c r="L9" s="11"/>
      <c r="M9" s="1"/>
      <c r="N9" s="4"/>
      <c r="O9" s="4"/>
      <c r="P9" s="4"/>
      <c r="Q9" s="4"/>
      <c r="R9" s="4"/>
      <c r="S9" s="4"/>
      <c r="T9" s="4"/>
      <c r="U9" s="4"/>
      <c r="V9" s="4"/>
    </row>
    <row r="10" spans="1:22" ht="13.5">
      <c r="A10">
        <v>4.686005951128704</v>
      </c>
      <c r="B10">
        <v>5.135015512497128</v>
      </c>
      <c r="D10" s="44"/>
      <c r="E10" s="44"/>
      <c r="F10" s="44"/>
      <c r="G10" s="44"/>
      <c r="H10" s="44"/>
      <c r="I10" s="4"/>
      <c r="J10" s="41"/>
      <c r="K10" s="41"/>
      <c r="L10" s="11"/>
      <c r="M10" s="1"/>
      <c r="N10" s="4"/>
      <c r="O10" s="4"/>
      <c r="P10" s="4"/>
      <c r="Q10" s="4"/>
      <c r="R10" s="4"/>
      <c r="S10" s="4"/>
      <c r="T10" s="4"/>
      <c r="U10" s="4"/>
      <c r="V10" s="4"/>
    </row>
    <row r="11" spans="1:22" ht="13.5">
      <c r="A11">
        <v>5.475773035009781</v>
      </c>
      <c r="B11">
        <v>4.962130338028708</v>
      </c>
      <c r="D11" s="4"/>
      <c r="E11" s="4"/>
      <c r="F11" s="4"/>
      <c r="G11" s="4"/>
      <c r="H11" s="4"/>
      <c r="I11" s="4"/>
      <c r="J11" s="41"/>
      <c r="K11" s="41"/>
      <c r="L11" s="11"/>
      <c r="M11" s="1"/>
      <c r="N11" s="4"/>
      <c r="O11" s="4"/>
      <c r="P11" s="4"/>
      <c r="Q11" s="4"/>
      <c r="R11" s="4"/>
      <c r="S11" s="4"/>
      <c r="T11" s="4"/>
      <c r="U11" s="4"/>
      <c r="V11" s="4"/>
    </row>
    <row r="12" spans="1:22" ht="13.5">
      <c r="A12">
        <v>4.778303831065613</v>
      </c>
      <c r="B12">
        <v>5.081842498970439</v>
      </c>
      <c r="D12" s="4"/>
      <c r="E12" s="4"/>
      <c r="F12" s="4"/>
      <c r="G12" s="4"/>
      <c r="H12" s="4"/>
      <c r="I12" s="4"/>
      <c r="J12" s="41"/>
      <c r="K12" s="41"/>
      <c r="L12" s="11"/>
      <c r="M12" s="1"/>
      <c r="N12" s="4"/>
      <c r="O12" s="4"/>
      <c r="P12" s="4"/>
      <c r="Q12" s="4"/>
      <c r="R12" s="4"/>
      <c r="S12" s="4"/>
      <c r="T12" s="4"/>
      <c r="U12" s="4"/>
      <c r="V12" s="4"/>
    </row>
    <row r="13" spans="1:22" ht="13.5">
      <c r="A13">
        <v>4.933251895388379</v>
      </c>
      <c r="B13">
        <v>5.5035641591668485</v>
      </c>
      <c r="D13" s="4"/>
      <c r="E13" s="4"/>
      <c r="F13" s="4"/>
      <c r="G13" s="4"/>
      <c r="H13" s="4"/>
      <c r="I13" s="4"/>
      <c r="J13" s="41"/>
      <c r="K13" s="41"/>
      <c r="L13" s="11"/>
      <c r="M13" s="1"/>
      <c r="N13" s="4"/>
      <c r="O13" s="4"/>
      <c r="P13" s="4"/>
      <c r="Q13" s="4"/>
      <c r="R13" s="4"/>
      <c r="S13" s="4"/>
      <c r="T13" s="4"/>
      <c r="U13" s="4"/>
      <c r="V13" s="4"/>
    </row>
    <row r="14" spans="1:22" ht="12.75">
      <c r="A14">
        <v>4.67819160927413</v>
      </c>
      <c r="B14">
        <v>5.199688727340128</v>
      </c>
      <c r="D14" s="4"/>
      <c r="E14" s="4"/>
      <c r="F14" s="4"/>
      <c r="G14" s="4"/>
      <c r="H14" s="4"/>
      <c r="I14" s="4"/>
      <c r="J14" s="4"/>
      <c r="K14" s="42"/>
      <c r="L14" s="1"/>
      <c r="M14" s="1"/>
      <c r="N14" s="4"/>
      <c r="O14" s="43"/>
      <c r="P14" s="4"/>
      <c r="Q14" s="4"/>
      <c r="R14" s="4"/>
      <c r="S14" s="4"/>
      <c r="T14" s="4"/>
      <c r="U14" s="4"/>
      <c r="V14" s="4"/>
    </row>
    <row r="15" spans="1:22" ht="12.75">
      <c r="A15">
        <v>4.731121681236646</v>
      </c>
      <c r="B15">
        <v>5.821916306899464</v>
      </c>
      <c r="D15" s="4"/>
      <c r="E15" s="4"/>
      <c r="F15" s="4"/>
      <c r="G15" s="4"/>
      <c r="H15" s="4"/>
      <c r="I15" s="4"/>
      <c r="J15" s="4"/>
      <c r="K15" s="42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ht="12.75">
      <c r="A16">
        <v>5.557358425097895</v>
      </c>
      <c r="B16">
        <v>4.583178985767136</v>
      </c>
      <c r="D16" s="4"/>
      <c r="E16" s="4"/>
      <c r="F16" s="4"/>
      <c r="G16" s="4"/>
      <c r="H16" s="4"/>
      <c r="I16" s="54"/>
      <c r="J16" s="54"/>
      <c r="K16" s="5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ht="12.75">
      <c r="A17">
        <v>5.028419886435893</v>
      </c>
      <c r="B17">
        <v>4.740211510382586</v>
      </c>
      <c r="D17" s="4"/>
      <c r="E17" s="4"/>
      <c r="F17" s="4"/>
      <c r="G17" s="4"/>
      <c r="H17" s="4"/>
      <c r="I17" s="4"/>
      <c r="J17" s="4"/>
      <c r="K17" s="42"/>
      <c r="L17" s="3"/>
      <c r="M17" s="3"/>
      <c r="N17" s="4"/>
      <c r="O17" s="4"/>
      <c r="P17" s="4"/>
      <c r="Q17" s="4"/>
      <c r="R17" s="4"/>
      <c r="S17" s="4"/>
      <c r="T17" s="4"/>
      <c r="U17" s="4"/>
      <c r="V17" s="4"/>
    </row>
    <row r="18" spans="1:22" ht="13.5">
      <c r="A18">
        <v>5.32303168690967</v>
      </c>
      <c r="B18">
        <v>4.20830517520821</v>
      </c>
      <c r="D18" s="4"/>
      <c r="E18" s="4"/>
      <c r="F18" s="4"/>
      <c r="G18" s="4"/>
      <c r="H18" s="4"/>
      <c r="I18" s="4"/>
      <c r="J18" s="41"/>
      <c r="K18" s="41"/>
      <c r="L18" s="11"/>
      <c r="M18" s="1"/>
      <c r="N18" s="4"/>
      <c r="O18" s="4"/>
      <c r="P18" s="4"/>
      <c r="Q18" s="4"/>
      <c r="R18" s="4"/>
      <c r="S18" s="4"/>
      <c r="T18" s="4"/>
      <c r="U18" s="4"/>
      <c r="V18" s="4"/>
    </row>
    <row r="19" spans="1:22" ht="13.5">
      <c r="A19">
        <v>4.705524139871375</v>
      </c>
      <c r="B19">
        <v>3.87395404942014</v>
      </c>
      <c r="D19" s="4"/>
      <c r="E19" s="4"/>
      <c r="F19" s="4"/>
      <c r="G19" s="4"/>
      <c r="H19" s="4"/>
      <c r="I19" s="4"/>
      <c r="J19" s="41"/>
      <c r="K19" s="41"/>
      <c r="L19" s="11"/>
      <c r="M19" s="1"/>
      <c r="N19" s="4"/>
      <c r="O19" s="4"/>
      <c r="P19" s="4"/>
      <c r="Q19" s="4"/>
      <c r="R19" s="4"/>
      <c r="S19" s="4"/>
      <c r="T19" s="4"/>
      <c r="U19" s="4"/>
      <c r="V19" s="4"/>
    </row>
    <row r="20" spans="1:22" ht="13.5">
      <c r="A20">
        <v>5.1639046767813985</v>
      </c>
      <c r="B20">
        <v>4.435582250014215</v>
      </c>
      <c r="D20" s="4"/>
      <c r="E20" s="4"/>
      <c r="F20" s="4"/>
      <c r="G20" s="4"/>
      <c r="H20" s="4"/>
      <c r="I20" s="4"/>
      <c r="J20" s="41"/>
      <c r="K20" s="41"/>
      <c r="L20" s="11"/>
      <c r="M20" s="1"/>
      <c r="N20" s="4"/>
      <c r="O20" s="4"/>
      <c r="P20" s="4"/>
      <c r="Q20" s="4"/>
      <c r="R20" s="4"/>
      <c r="S20" s="4"/>
      <c r="T20" s="4"/>
      <c r="U20" s="4"/>
      <c r="V20" s="4"/>
    </row>
    <row r="21" spans="1:22" ht="13.5">
      <c r="A21">
        <v>4.919157670120616</v>
      </c>
      <c r="B21">
        <v>4.4403121713646465</v>
      </c>
      <c r="D21" s="56"/>
      <c r="E21" s="56"/>
      <c r="F21" s="56"/>
      <c r="G21" s="56"/>
      <c r="H21" s="4"/>
      <c r="I21" s="4"/>
      <c r="J21" s="41"/>
      <c r="K21" s="41"/>
      <c r="L21" s="11"/>
      <c r="M21" s="1"/>
      <c r="N21" s="4"/>
      <c r="O21" s="4"/>
      <c r="P21" s="4"/>
      <c r="Q21" s="4"/>
      <c r="R21" s="4"/>
      <c r="S21" s="4"/>
      <c r="T21" s="4"/>
      <c r="U21" s="4"/>
      <c r="V21" s="4"/>
    </row>
    <row r="22" spans="1:22" ht="13.5">
      <c r="A22">
        <v>5.258805254574309</v>
      </c>
      <c r="B22">
        <v>4.215026850669862</v>
      </c>
      <c r="D22" s="4"/>
      <c r="E22" s="3"/>
      <c r="F22" s="3"/>
      <c r="G22" s="3"/>
      <c r="H22" s="3"/>
      <c r="I22" s="4"/>
      <c r="J22" s="41"/>
      <c r="K22" s="41"/>
      <c r="L22" s="11"/>
      <c r="M22" s="1"/>
      <c r="N22" s="4"/>
      <c r="O22" s="4"/>
      <c r="P22" s="4"/>
      <c r="Q22" s="4"/>
      <c r="R22" s="4"/>
      <c r="S22" s="4"/>
      <c r="T22" s="4"/>
      <c r="U22" s="4"/>
      <c r="V22" s="4"/>
    </row>
    <row r="23" spans="1:22" ht="13.5">
      <c r="A23">
        <v>4.937732174293556</v>
      </c>
      <c r="B23">
        <v>5.49778321475419</v>
      </c>
      <c r="D23" s="4"/>
      <c r="E23" s="11"/>
      <c r="F23" s="1"/>
      <c r="G23" s="11"/>
      <c r="H23" s="1"/>
      <c r="I23" s="4"/>
      <c r="J23" s="41"/>
      <c r="K23" s="41"/>
      <c r="L23" s="11"/>
      <c r="M23" s="1"/>
      <c r="N23" s="4"/>
      <c r="O23" s="4"/>
      <c r="P23" s="4"/>
      <c r="Q23" s="4"/>
      <c r="R23" s="4"/>
      <c r="S23" s="4"/>
      <c r="T23" s="4"/>
      <c r="U23" s="4"/>
      <c r="V23" s="4"/>
    </row>
    <row r="24" spans="1:22" ht="13.5">
      <c r="A24">
        <v>4.6790107370173795</v>
      </c>
      <c r="B24">
        <v>5.200895920974714</v>
      </c>
      <c r="D24" s="4"/>
      <c r="E24" s="11"/>
      <c r="F24" s="1"/>
      <c r="G24" s="11"/>
      <c r="H24" s="1"/>
      <c r="I24" s="4"/>
      <c r="J24" s="41"/>
      <c r="K24" s="41"/>
      <c r="L24" s="11"/>
      <c r="M24" s="1"/>
      <c r="N24" s="4"/>
      <c r="O24" s="4"/>
      <c r="P24" s="4"/>
      <c r="Q24" s="4"/>
      <c r="R24" s="4"/>
      <c r="S24" s="4"/>
      <c r="T24" s="4"/>
      <c r="U24" s="4"/>
      <c r="V24" s="4"/>
    </row>
    <row r="25" spans="1:22" ht="13.5">
      <c r="A25">
        <v>4.775775247689366</v>
      </c>
      <c r="B25">
        <v>3.9176510787807617</v>
      </c>
      <c r="D25" s="4"/>
      <c r="E25" s="11"/>
      <c r="F25" s="1"/>
      <c r="G25" s="11"/>
      <c r="H25" s="1"/>
      <c r="I25" s="4"/>
      <c r="J25" s="41"/>
      <c r="K25" s="41"/>
      <c r="L25" s="11"/>
      <c r="M25" s="1"/>
      <c r="N25" s="4"/>
      <c r="O25" s="4"/>
      <c r="P25" s="4"/>
      <c r="Q25" s="4"/>
      <c r="R25" s="4"/>
      <c r="S25" s="4"/>
      <c r="T25" s="4"/>
      <c r="U25" s="4"/>
      <c r="V25" s="4"/>
    </row>
    <row r="26" spans="1:22" ht="12.75">
      <c r="A26">
        <v>5.1000345572730685</v>
      </c>
      <c r="B26">
        <v>4.849800033550957</v>
      </c>
      <c r="D26" s="4"/>
      <c r="E26" s="11"/>
      <c r="F26" s="1"/>
      <c r="G26" s="11"/>
      <c r="H26" s="1"/>
      <c r="I26" s="4"/>
      <c r="J26" s="4"/>
      <c r="K26" s="4"/>
      <c r="L26" s="1"/>
      <c r="M26" s="1"/>
      <c r="N26" s="4"/>
      <c r="O26" s="4"/>
      <c r="P26" s="4"/>
      <c r="Q26" s="4"/>
      <c r="R26" s="4"/>
      <c r="S26" s="4"/>
      <c r="T26" s="4"/>
      <c r="U26" s="4"/>
      <c r="V26" s="4"/>
    </row>
    <row r="27" spans="1:22" ht="12.75">
      <c r="A27">
        <v>4.650713978809582</v>
      </c>
      <c r="B27">
        <v>4.671793372498087</v>
      </c>
      <c r="D27" s="4"/>
      <c r="E27" s="11"/>
      <c r="F27" s="1"/>
      <c r="G27" s="11"/>
      <c r="H27" s="1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12.75">
      <c r="A28">
        <v>4.873312888911962</v>
      </c>
      <c r="B28">
        <v>6.057898689056985</v>
      </c>
      <c r="D28" s="4"/>
      <c r="E28" s="11"/>
      <c r="F28" s="1"/>
      <c r="G28" s="11"/>
      <c r="H28" s="1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12.75">
      <c r="A29">
        <v>5.017209004385167</v>
      </c>
      <c r="B29">
        <v>4.370796289572269</v>
      </c>
      <c r="D29" s="4"/>
      <c r="E29" s="11"/>
      <c r="F29" s="1"/>
      <c r="G29" s="11"/>
      <c r="H29" s="1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12.75">
      <c r="A30">
        <v>5.22095906672787</v>
      </c>
      <c r="B30">
        <v>4.39453563201128</v>
      </c>
      <c r="D30" s="4"/>
      <c r="E30" s="11"/>
      <c r="F30" s="1"/>
      <c r="G30" s="11"/>
      <c r="H30" s="1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ht="12.75">
      <c r="A31">
        <v>5.250321334414992</v>
      </c>
      <c r="B31">
        <v>5.311145517863616</v>
      </c>
      <c r="D31" s="4"/>
      <c r="E31" s="11"/>
      <c r="F31" s="1"/>
      <c r="G31" s="11"/>
      <c r="H31" s="1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ht="12.75">
      <c r="A32">
        <v>4.617152289641474</v>
      </c>
      <c r="B32">
        <v>4.899891383617623</v>
      </c>
      <c r="D32" s="4"/>
      <c r="E32" s="11"/>
      <c r="F32" s="1"/>
      <c r="G32" s="11"/>
      <c r="H32" s="1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ht="12.75">
      <c r="A33">
        <v>5.263963568922423</v>
      </c>
      <c r="B33">
        <v>5.3024543571038</v>
      </c>
      <c r="D33" s="4"/>
      <c r="E33" s="11"/>
      <c r="F33" s="1"/>
      <c r="G33" s="11"/>
      <c r="H33" s="1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12.75">
      <c r="A34">
        <v>5.597537387125308</v>
      </c>
      <c r="B34">
        <v>4.842996195064022</v>
      </c>
      <c r="D34" s="4"/>
      <c r="E34" s="11"/>
      <c r="F34" s="1"/>
      <c r="G34" s="11"/>
      <c r="H34" s="1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12.75">
      <c r="A35">
        <v>4.626005957651344</v>
      </c>
      <c r="B35">
        <v>3.841444467202549</v>
      </c>
      <c r="D35" s="4"/>
      <c r="E35" s="11"/>
      <c r="F35" s="1"/>
      <c r="G35" s="11"/>
      <c r="H35" s="1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ht="12.75">
      <c r="A36">
        <v>5.215837093854357</v>
      </c>
      <c r="B36">
        <v>3.951372963543748</v>
      </c>
      <c r="D36" s="4"/>
      <c r="E36" s="11"/>
      <c r="F36" s="1"/>
      <c r="G36" s="11"/>
      <c r="H36" s="1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ht="12.75">
      <c r="A37">
        <v>4.947425743643678</v>
      </c>
      <c r="B37">
        <v>4.715761326980338</v>
      </c>
      <c r="D37" s="4"/>
      <c r="E37" s="11"/>
      <c r="F37" s="1"/>
      <c r="G37" s="11"/>
      <c r="H37" s="1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ht="12.75">
      <c r="A38">
        <v>4.879555324566631</v>
      </c>
      <c r="B38">
        <v>5.564550306661416</v>
      </c>
      <c r="D38" s="4"/>
      <c r="E38" s="11"/>
      <c r="F38" s="1"/>
      <c r="G38" s="11"/>
      <c r="H38" s="1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ht="12.75">
      <c r="A39">
        <v>5.324169568890818</v>
      </c>
      <c r="B39">
        <v>4.773085771200657</v>
      </c>
      <c r="D39" s="4"/>
      <c r="E39" s="11"/>
      <c r="F39" s="1"/>
      <c r="G39" s="11"/>
      <c r="H39" s="1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2.75">
      <c r="A40">
        <v>4.8806630767351855</v>
      </c>
      <c r="B40">
        <v>5.244270278908274</v>
      </c>
      <c r="D40" s="4"/>
      <c r="E40" s="11"/>
      <c r="F40" s="1"/>
      <c r="G40" s="11"/>
      <c r="H40" s="1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>
      <c r="A41">
        <v>5.203403616256048</v>
      </c>
      <c r="B41">
        <v>4.887095369741494</v>
      </c>
      <c r="D41" s="4"/>
      <c r="E41" s="11"/>
      <c r="F41" s="1"/>
      <c r="G41" s="11"/>
      <c r="H41" s="1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>
      <c r="A42">
        <v>4.83824225064624</v>
      </c>
      <c r="B42">
        <v>5.3512069563714615</v>
      </c>
      <c r="D42" s="4"/>
      <c r="E42" s="11"/>
      <c r="F42" s="1"/>
      <c r="G42" s="11"/>
      <c r="H42" s="1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>
        <v>5.588470596725713</v>
      </c>
      <c r="B43">
        <v>4.925607114989208</v>
      </c>
      <c r="D43" s="4"/>
      <c r="E43" s="11"/>
      <c r="F43" s="1"/>
      <c r="G43" s="11"/>
      <c r="H43" s="1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>
        <v>5.581057443236334</v>
      </c>
      <c r="B44">
        <v>4.840958139415843</v>
      </c>
      <c r="D44" s="4"/>
      <c r="E44" s="11"/>
      <c r="F44" s="1"/>
      <c r="G44" s="11"/>
      <c r="H44" s="1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>
        <v>4.776477024042028</v>
      </c>
      <c r="B45">
        <v>4.124373821323952</v>
      </c>
      <c r="D45" s="4"/>
      <c r="E45" s="11"/>
      <c r="F45" s="1"/>
      <c r="G45" s="11"/>
      <c r="H45" s="1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>
        <v>4.992180116758373</v>
      </c>
      <c r="B46">
        <v>5.433737048730678</v>
      </c>
      <c r="D46" s="4"/>
      <c r="E46" s="11"/>
      <c r="F46" s="1"/>
      <c r="G46" s="11"/>
      <c r="H46" s="1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>
        <v>5.412253683987215</v>
      </c>
      <c r="B47">
        <v>4.652759716485972</v>
      </c>
      <c r="D47" s="4"/>
      <c r="E47" s="11"/>
      <c r="F47" s="1"/>
      <c r="G47" s="11"/>
      <c r="H47" s="1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>
        <v>4.9547574384470465</v>
      </c>
      <c r="B48">
        <v>5.105083427556716</v>
      </c>
      <c r="D48" s="4"/>
      <c r="E48" s="11"/>
      <c r="F48" s="1"/>
      <c r="G48" s="11"/>
      <c r="H48" s="1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>
        <v>4.884129988443047</v>
      </c>
      <c r="B49">
        <v>4.391638894116381</v>
      </c>
      <c r="D49" s="4"/>
      <c r="E49" s="1"/>
      <c r="F49" s="1"/>
      <c r="G49" s="1"/>
      <c r="H49" s="1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>
        <v>5.2519434991671945</v>
      </c>
      <c r="B50">
        <v>4.202646297231109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12.75">
      <c r="A51">
        <v>5.5484323210206306</v>
      </c>
      <c r="B51">
        <v>4.865465523979106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ht="12.75">
      <c r="A52">
        <v>5.365151743616152</v>
      </c>
      <c r="B52">
        <v>4.6880332117630115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ht="12.75">
      <c r="A53">
        <v>5.366601054230015</v>
      </c>
      <c r="B53">
        <v>5.2145462417195585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12.75">
      <c r="A54">
        <v>4.600280592983965</v>
      </c>
      <c r="B54">
        <v>4.850642701604798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12.75">
      <c r="A55">
        <v>5.567030695521247</v>
      </c>
      <c r="B55">
        <v>4.736627875015168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12.75">
      <c r="A56" s="45">
        <v>5.019787714169917</v>
      </c>
      <c r="B56" s="45">
        <v>4.912524249471182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ht="12.75">
      <c r="A57" s="12"/>
      <c r="B57" s="12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ht="12.75">
      <c r="A58" s="12"/>
      <c r="B58" s="12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12.75">
      <c r="A59" s="12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4:22" ht="12.75"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12.75">
      <c r="A61" s="12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4:22" ht="12.75"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4:22" ht="12.75"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4:22" ht="12.75"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4:22" ht="12.75"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4:22" ht="12.75"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4:22" ht="12.75"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4:22" ht="12.75"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4:22" ht="12.75"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4:22" ht="12.75"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4:22" ht="12.75"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4:22" ht="12.75"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4:22" ht="12.75"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4:22" ht="12.75"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4:22" ht="12.75"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4:22" ht="12.75"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4:22" ht="12.75"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</sheetData>
  <mergeCells count="6">
    <mergeCell ref="D21:G21"/>
    <mergeCell ref="A1:B1"/>
    <mergeCell ref="C1:M1"/>
    <mergeCell ref="C2:M2"/>
    <mergeCell ref="C3:M3"/>
    <mergeCell ref="I16:K16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O62"/>
  <sheetViews>
    <sheetView workbookViewId="0" topLeftCell="A1">
      <selection activeCell="O28" sqref="O28"/>
    </sheetView>
  </sheetViews>
  <sheetFormatPr defaultColWidth="9.140625" defaultRowHeight="12.75"/>
  <sheetData>
    <row r="1" spans="1:15" ht="12.75">
      <c r="A1" s="62" t="s">
        <v>25</v>
      </c>
      <c r="B1" s="62"/>
      <c r="C1" s="12"/>
      <c r="D1" s="12"/>
      <c r="E1" s="51" t="s">
        <v>28</v>
      </c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2.75">
      <c r="A2" s="12"/>
      <c r="B2" s="12"/>
      <c r="C2" s="12"/>
      <c r="D2" s="12"/>
      <c r="E2" s="51" t="s">
        <v>87</v>
      </c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12.75">
      <c r="A3" s="12"/>
      <c r="B3" s="12"/>
      <c r="C3" s="12"/>
      <c r="D3" s="12"/>
      <c r="E3" s="51" t="s">
        <v>88</v>
      </c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5:15" ht="12.75">
      <c r="E4" s="51" t="s">
        <v>29</v>
      </c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5:15" ht="12.75">
      <c r="E5" s="51" t="s">
        <v>30</v>
      </c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5:15" ht="12.75">
      <c r="E6" s="56" t="s">
        <v>31</v>
      </c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5:15" ht="12.75">
      <c r="E7" s="56" t="s">
        <v>32</v>
      </c>
      <c r="F7" s="56"/>
      <c r="G7" s="56"/>
      <c r="H7" s="56"/>
      <c r="I7" s="56"/>
      <c r="J7" s="56"/>
      <c r="K7" s="56"/>
      <c r="L7" s="56"/>
      <c r="M7" s="56"/>
      <c r="N7" s="56"/>
      <c r="O7" s="56"/>
    </row>
    <row r="8" spans="5:15" ht="12.75"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5:15" ht="13.5" thickBot="1"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4.25" thickBot="1" thickTop="1">
      <c r="A10" s="12" t="s">
        <v>26</v>
      </c>
      <c r="B10" s="12" t="s">
        <v>27</v>
      </c>
      <c r="C10" s="12"/>
      <c r="D10" s="12"/>
      <c r="E10" s="12"/>
      <c r="F10" s="63" t="s">
        <v>84</v>
      </c>
      <c r="G10" s="64"/>
      <c r="H10" s="64"/>
      <c r="I10" s="64"/>
      <c r="J10" s="64"/>
      <c r="K10" s="64"/>
      <c r="L10" s="65"/>
      <c r="M10" s="47"/>
      <c r="N10" s="4"/>
      <c r="O10" s="4"/>
    </row>
    <row r="11" spans="1:15" ht="14.25" thickBot="1" thickTop="1">
      <c r="A11">
        <v>155.12806616103174</v>
      </c>
      <c r="B11">
        <v>138.56178373246578</v>
      </c>
      <c r="F11" s="63" t="s">
        <v>85</v>
      </c>
      <c r="G11" s="64"/>
      <c r="H11" s="64"/>
      <c r="I11" s="64"/>
      <c r="J11" s="64"/>
      <c r="K11" s="64"/>
      <c r="L11" s="65"/>
      <c r="M11" s="47"/>
      <c r="N11" s="4"/>
      <c r="O11" s="4"/>
    </row>
    <row r="12" spans="1:15" ht="14.25" thickBot="1" thickTop="1">
      <c r="A12">
        <v>149.7536064942667</v>
      </c>
      <c r="B12">
        <v>149.01525726117006</v>
      </c>
      <c r="F12" s="63" t="s">
        <v>86</v>
      </c>
      <c r="G12" s="64"/>
      <c r="H12" s="64"/>
      <c r="I12" s="64"/>
      <c r="J12" s="64"/>
      <c r="K12" s="64"/>
      <c r="L12" s="65"/>
      <c r="M12" s="47"/>
      <c r="N12" s="4"/>
      <c r="O12" s="4"/>
    </row>
    <row r="13" spans="1:15" ht="13.5" thickTop="1">
      <c r="A13">
        <v>152.86210604491126</v>
      </c>
      <c r="B13">
        <v>192.06312566124333</v>
      </c>
      <c r="F13" s="3"/>
      <c r="G13" s="3"/>
      <c r="H13" s="3"/>
      <c r="I13" s="4"/>
      <c r="J13" s="4"/>
      <c r="K13" s="4"/>
      <c r="L13" s="4"/>
      <c r="M13" s="4"/>
      <c r="N13" s="4"/>
      <c r="O13" s="4"/>
    </row>
    <row r="14" spans="1:15" ht="12.75">
      <c r="A14">
        <v>153.63458789904274</v>
      </c>
      <c r="B14">
        <v>134.2267558815476</v>
      </c>
      <c r="F14" s="1"/>
      <c r="G14" s="1"/>
      <c r="H14" s="1"/>
      <c r="I14" s="4"/>
      <c r="J14" s="4"/>
      <c r="K14" s="4"/>
      <c r="L14" s="4"/>
      <c r="M14" s="4"/>
      <c r="N14" s="4"/>
      <c r="O14" s="4"/>
    </row>
    <row r="15" spans="1:15" ht="12.75">
      <c r="A15">
        <v>131.75087882517465</v>
      </c>
      <c r="B15">
        <v>122.59660436164488</v>
      </c>
      <c r="F15" s="1"/>
      <c r="G15" s="1"/>
      <c r="H15" s="1"/>
      <c r="I15" s="4"/>
      <c r="J15" s="4"/>
      <c r="K15" s="4"/>
      <c r="L15" s="4"/>
      <c r="M15" s="4"/>
      <c r="N15" s="4"/>
      <c r="O15" s="4"/>
    </row>
    <row r="16" spans="1:15" ht="12.75">
      <c r="A16">
        <v>163.38319325823238</v>
      </c>
      <c r="B16">
        <v>150.2744598447355</v>
      </c>
      <c r="F16" s="1"/>
      <c r="G16" s="1"/>
      <c r="H16" s="1"/>
      <c r="I16" s="4"/>
      <c r="J16" s="4"/>
      <c r="K16" s="4"/>
      <c r="L16" s="4"/>
      <c r="M16" s="4"/>
      <c r="N16" s="4"/>
      <c r="O16" s="4"/>
    </row>
    <row r="17" spans="1:15" ht="12.75">
      <c r="A17">
        <v>131.82368106573628</v>
      </c>
      <c r="B17">
        <v>127.9254127232546</v>
      </c>
      <c r="F17" s="1"/>
      <c r="G17" s="1"/>
      <c r="H17" s="1"/>
      <c r="I17" s="4"/>
      <c r="J17" s="4"/>
      <c r="K17" s="4"/>
      <c r="L17" s="4"/>
      <c r="M17" s="4"/>
      <c r="N17" s="4"/>
      <c r="O17" s="4"/>
    </row>
    <row r="18" spans="1:15" ht="12.75">
      <c r="A18">
        <v>106.7336138417687</v>
      </c>
      <c r="B18">
        <v>178.10563887185947</v>
      </c>
      <c r="F18" s="1"/>
      <c r="G18" s="1"/>
      <c r="H18" s="1"/>
      <c r="I18" s="4"/>
      <c r="J18" s="4"/>
      <c r="K18" s="4"/>
      <c r="L18" s="4"/>
      <c r="M18" s="4"/>
      <c r="N18" s="4"/>
      <c r="O18" s="4"/>
    </row>
    <row r="19" spans="1:15" ht="12.75">
      <c r="A19">
        <v>150.1307216518333</v>
      </c>
      <c r="B19">
        <v>133.38229665994655</v>
      </c>
      <c r="F19" s="1"/>
      <c r="G19" s="13"/>
      <c r="H19" s="1"/>
      <c r="I19" s="4"/>
      <c r="J19" s="4"/>
      <c r="K19" s="4"/>
      <c r="L19" s="4"/>
      <c r="M19" s="4"/>
      <c r="N19" s="4"/>
      <c r="O19" s="4"/>
    </row>
    <row r="20" spans="1:15" ht="12.75">
      <c r="A20">
        <v>122.89039204929492</v>
      </c>
      <c r="B20">
        <v>126.42043312915706</v>
      </c>
      <c r="F20" s="1"/>
      <c r="G20" s="1"/>
      <c r="H20" s="1"/>
      <c r="I20" s="4"/>
      <c r="J20" s="4"/>
      <c r="K20" s="4"/>
      <c r="L20" s="4"/>
      <c r="M20" s="4"/>
      <c r="N20" s="4"/>
      <c r="O20" s="4"/>
    </row>
    <row r="21" spans="1:15" ht="12.75">
      <c r="A21">
        <v>179.87761288309125</v>
      </c>
      <c r="B21">
        <v>113.99592280829717</v>
      </c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2.75">
      <c r="A22">
        <v>145.13023935883297</v>
      </c>
      <c r="B22">
        <v>157.603309402338</v>
      </c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2.75">
      <c r="A23">
        <v>132.85976688917282</v>
      </c>
      <c r="B23">
        <v>54.63808395984441</v>
      </c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2.75">
      <c r="A24">
        <v>155.73473951746575</v>
      </c>
      <c r="B24">
        <v>100.23108693784037</v>
      </c>
      <c r="F24" s="4"/>
      <c r="G24" s="4"/>
      <c r="H24" s="4"/>
      <c r="I24" s="4"/>
      <c r="J24" s="4"/>
      <c r="K24" s="3"/>
      <c r="L24" s="3"/>
      <c r="M24" s="4"/>
      <c r="N24" s="4"/>
      <c r="O24" s="4"/>
    </row>
    <row r="25" spans="1:15" ht="12.75">
      <c r="A25">
        <v>151.71763230579225</v>
      </c>
      <c r="B25">
        <v>99.72971347142996</v>
      </c>
      <c r="F25" s="3"/>
      <c r="G25" s="3"/>
      <c r="H25" s="3"/>
      <c r="I25" s="4"/>
      <c r="J25" s="4"/>
      <c r="K25" s="11"/>
      <c r="L25" s="1"/>
      <c r="M25" s="4"/>
      <c r="N25" s="4"/>
      <c r="O25" s="4"/>
    </row>
    <row r="26" spans="1:15" ht="12.75">
      <c r="A26">
        <v>126.06787821697407</v>
      </c>
      <c r="B26">
        <v>129.11267344803883</v>
      </c>
      <c r="F26" s="1"/>
      <c r="G26" s="1"/>
      <c r="H26" s="1"/>
      <c r="I26" s="4"/>
      <c r="J26" s="4"/>
      <c r="K26" s="11"/>
      <c r="L26" s="1"/>
      <c r="M26" s="4"/>
      <c r="N26" s="4"/>
      <c r="O26" s="4"/>
    </row>
    <row r="27" spans="1:15" ht="12.75">
      <c r="A27">
        <v>109.02926665499808</v>
      </c>
      <c r="B27">
        <v>122.55371993523136</v>
      </c>
      <c r="F27" s="1"/>
      <c r="G27" s="1"/>
      <c r="H27" s="1"/>
      <c r="I27" s="4"/>
      <c r="J27" s="4"/>
      <c r="K27" s="11"/>
      <c r="L27" s="1"/>
      <c r="M27" s="4"/>
      <c r="N27" s="4"/>
      <c r="O27" s="4"/>
    </row>
    <row r="28" spans="1:15" ht="12.75">
      <c r="A28">
        <v>134.65793627640392</v>
      </c>
      <c r="B28">
        <v>109.70270681680192</v>
      </c>
      <c r="F28" s="1"/>
      <c r="G28" s="1"/>
      <c r="H28" s="1"/>
      <c r="I28" s="4"/>
      <c r="J28" s="4"/>
      <c r="K28" s="11"/>
      <c r="L28" s="1"/>
      <c r="M28" s="4"/>
      <c r="N28" s="4"/>
      <c r="O28" s="4"/>
    </row>
    <row r="29" spans="1:15" ht="12.75">
      <c r="A29">
        <v>91.56849007236534</v>
      </c>
      <c r="B29">
        <v>100.63220242364427</v>
      </c>
      <c r="F29" s="1"/>
      <c r="G29" s="1"/>
      <c r="H29" s="1"/>
      <c r="I29" s="4"/>
      <c r="J29" s="4"/>
      <c r="K29" s="11"/>
      <c r="L29" s="1"/>
      <c r="M29" s="4"/>
      <c r="N29" s="4"/>
      <c r="O29" s="4"/>
    </row>
    <row r="30" spans="1:15" ht="12.75">
      <c r="A30">
        <v>156.34599247551415</v>
      </c>
      <c r="B30">
        <v>155.73499715127505</v>
      </c>
      <c r="F30" s="1"/>
      <c r="G30" s="1"/>
      <c r="H30" s="1"/>
      <c r="I30" s="4"/>
      <c r="J30" s="4"/>
      <c r="K30" s="11"/>
      <c r="L30" s="1"/>
      <c r="M30" s="4"/>
      <c r="N30" s="4"/>
      <c r="O30" s="4"/>
    </row>
    <row r="31" spans="1:15" ht="12.75">
      <c r="A31">
        <v>123.16873349034441</v>
      </c>
      <c r="B31">
        <v>123.0716526129253</v>
      </c>
      <c r="F31" s="1"/>
      <c r="G31" s="1"/>
      <c r="H31" s="1"/>
      <c r="I31" s="4"/>
      <c r="J31" s="4"/>
      <c r="K31" s="11"/>
      <c r="L31" s="1"/>
      <c r="M31" s="4"/>
      <c r="N31" s="4"/>
      <c r="O31" s="4"/>
    </row>
    <row r="32" spans="1:15" ht="12.75">
      <c r="A32">
        <v>171.1002550892761</v>
      </c>
      <c r="B32">
        <v>150.3926028455408</v>
      </c>
      <c r="F32" s="1"/>
      <c r="G32" s="1"/>
      <c r="H32" s="1"/>
      <c r="I32" s="4"/>
      <c r="J32" s="4"/>
      <c r="K32" s="11"/>
      <c r="L32" s="1"/>
      <c r="M32" s="4"/>
      <c r="N32" s="4"/>
      <c r="O32" s="4"/>
    </row>
    <row r="33" spans="1:15" ht="12.75">
      <c r="A33">
        <v>136.34521481415752</v>
      </c>
      <c r="B33">
        <v>107.28140716475049</v>
      </c>
      <c r="F33" s="1"/>
      <c r="G33" s="1"/>
      <c r="H33" s="1"/>
      <c r="I33" s="4"/>
      <c r="J33" s="4"/>
      <c r="K33" s="11"/>
      <c r="L33" s="1"/>
      <c r="M33" s="4"/>
      <c r="N33" s="4"/>
      <c r="O33" s="4"/>
    </row>
    <row r="34" spans="1:15" ht="12.75">
      <c r="A34">
        <v>137.05487525140637</v>
      </c>
      <c r="B34">
        <v>167.81785341722667</v>
      </c>
      <c r="F34" s="1"/>
      <c r="G34" s="1"/>
      <c r="H34" s="1"/>
      <c r="I34" s="4"/>
      <c r="J34" s="4"/>
      <c r="K34" s="11"/>
      <c r="L34" s="1"/>
      <c r="M34" s="4"/>
      <c r="N34" s="4"/>
      <c r="O34" s="4"/>
    </row>
    <row r="35" spans="1:15" ht="12.75">
      <c r="A35">
        <v>110.12660255466265</v>
      </c>
      <c r="B35">
        <v>124.62902669169254</v>
      </c>
      <c r="F35" s="1"/>
      <c r="G35" s="13"/>
      <c r="H35" s="1"/>
      <c r="I35" s="4"/>
      <c r="J35" s="4"/>
      <c r="K35" s="11"/>
      <c r="L35" s="1"/>
      <c r="M35" s="4"/>
      <c r="N35" s="4"/>
      <c r="O35" s="4"/>
    </row>
    <row r="36" spans="1:15" ht="12.75">
      <c r="A36">
        <v>99.71145640968817</v>
      </c>
      <c r="B36">
        <v>125.17591594294156</v>
      </c>
      <c r="F36" s="1"/>
      <c r="G36" s="1"/>
      <c r="H36" s="1"/>
      <c r="I36" s="4"/>
      <c r="J36" s="4"/>
      <c r="K36" s="11"/>
      <c r="L36" s="1"/>
      <c r="M36" s="4"/>
      <c r="N36" s="4"/>
      <c r="O36" s="4"/>
    </row>
    <row r="37" spans="1:15" ht="12.75">
      <c r="A37">
        <v>168.91587952255867</v>
      </c>
      <c r="B37">
        <v>110.23255838880111</v>
      </c>
      <c r="F37" s="4"/>
      <c r="G37" s="4"/>
      <c r="H37" s="4"/>
      <c r="I37" s="4"/>
      <c r="J37" s="4"/>
      <c r="K37" s="1"/>
      <c r="L37" s="1"/>
      <c r="M37" s="4"/>
      <c r="N37" s="4"/>
      <c r="O37" s="4"/>
    </row>
    <row r="38" spans="1:15" ht="12.75">
      <c r="A38">
        <v>207.23702831713</v>
      </c>
      <c r="B38">
        <v>167.36829065412093</v>
      </c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12.75">
      <c r="A39">
        <v>147.31887491924562</v>
      </c>
      <c r="B39">
        <v>121.30568715531615</v>
      </c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2" ht="12.75">
      <c r="A40">
        <v>144.1568498608081</v>
      </c>
      <c r="B40">
        <v>104.69646486794332</v>
      </c>
    </row>
    <row r="41" spans="1:2" ht="12.75">
      <c r="A41">
        <v>144.18984077962548</v>
      </c>
      <c r="B41">
        <v>113.48353307171425</v>
      </c>
    </row>
    <row r="42" spans="1:2" ht="12.75">
      <c r="A42">
        <v>154.37588344472175</v>
      </c>
      <c r="B42">
        <v>137.28220126033168</v>
      </c>
    </row>
    <row r="43" spans="1:2" ht="12.75">
      <c r="A43">
        <v>146.18806500892447</v>
      </c>
      <c r="B43">
        <v>111.69222488181393</v>
      </c>
    </row>
    <row r="44" spans="1:2" ht="12.75">
      <c r="A44">
        <v>84.83941109835882</v>
      </c>
      <c r="B44">
        <v>106.49976710746746</v>
      </c>
    </row>
    <row r="45" spans="1:2" ht="12.75">
      <c r="A45">
        <v>119.63798043020623</v>
      </c>
      <c r="B45">
        <v>169.8404912146957</v>
      </c>
    </row>
    <row r="46" spans="1:2" ht="12.75">
      <c r="A46">
        <v>114.08578168677383</v>
      </c>
      <c r="B46">
        <v>82.890971063819</v>
      </c>
    </row>
    <row r="47" spans="1:2" ht="12.75">
      <c r="A47">
        <v>172.18304127780735</v>
      </c>
      <c r="B47">
        <v>133.68104436381194</v>
      </c>
    </row>
    <row r="48" spans="1:2" ht="12.75">
      <c r="A48">
        <v>144.89112213781812</v>
      </c>
      <c r="B48">
        <v>178.20696343779997</v>
      </c>
    </row>
    <row r="49" spans="1:2" ht="12.75">
      <c r="A49">
        <v>158.34681094017827</v>
      </c>
      <c r="B49">
        <v>168.30842194612814</v>
      </c>
    </row>
    <row r="50" spans="1:2" ht="12.75">
      <c r="A50">
        <v>160.01243475282251</v>
      </c>
      <c r="B50">
        <v>145.53808915496793</v>
      </c>
    </row>
    <row r="51" spans="1:2" ht="12.75">
      <c r="A51">
        <v>138.78690057667592</v>
      </c>
      <c r="B51">
        <v>192.55784113214366</v>
      </c>
    </row>
    <row r="52" spans="1:2" ht="12.75">
      <c r="A52">
        <v>151.35002903252982</v>
      </c>
      <c r="B52">
        <v>100.45975256733368</v>
      </c>
    </row>
    <row r="53" spans="1:2" ht="12.75">
      <c r="A53">
        <v>192.8451304874772</v>
      </c>
      <c r="B53">
        <v>116.82595934909115</v>
      </c>
    </row>
    <row r="54" spans="1:2" ht="12.75">
      <c r="A54">
        <v>68.8558142073537</v>
      </c>
      <c r="B54">
        <v>158.90996072001</v>
      </c>
    </row>
    <row r="55" spans="1:2" ht="12.75">
      <c r="A55">
        <v>171.88613613191208</v>
      </c>
      <c r="B55">
        <v>130.40742761782275</v>
      </c>
    </row>
    <row r="56" spans="1:2" ht="12.75">
      <c r="A56">
        <v>147.92517959536465</v>
      </c>
      <c r="B56">
        <v>152.15290170872444</v>
      </c>
    </row>
    <row r="57" spans="1:2" ht="12.75">
      <c r="A57">
        <v>171.32528625701525</v>
      </c>
      <c r="B57">
        <v>70.32979144045487</v>
      </c>
    </row>
    <row r="58" spans="1:2" ht="12.75">
      <c r="A58">
        <v>192.8257299882458</v>
      </c>
      <c r="B58">
        <v>90.4041806801367</v>
      </c>
    </row>
    <row r="59" spans="1:2" ht="12.75">
      <c r="A59">
        <v>73.54866032329723</v>
      </c>
      <c r="B59">
        <v>92.29357873259289</v>
      </c>
    </row>
    <row r="60" spans="1:2" ht="12.75">
      <c r="A60">
        <v>178.28801320342683</v>
      </c>
      <c r="B60">
        <v>95.26066445289243</v>
      </c>
    </row>
    <row r="61" spans="1:8" ht="12.75">
      <c r="A61" s="12">
        <f>AVERAGE(A11:A60)</f>
        <v>142.65206847063436</v>
      </c>
      <c r="B61" s="12">
        <f>AVERAGE(B11:B60)</f>
        <v>128.9100682025355</v>
      </c>
      <c r="C61" s="12"/>
      <c r="D61" s="12"/>
      <c r="E61" s="12"/>
      <c r="F61" s="12"/>
      <c r="G61" s="12"/>
      <c r="H61" s="12"/>
    </row>
    <row r="62" spans="1:8" ht="12.75">
      <c r="A62" s="12">
        <f>SQRT(VAR(A11:A60))</f>
        <v>29.44242762456514</v>
      </c>
      <c r="B62" s="12">
        <f>SQRT(VAR(B11:B60))</f>
        <v>30.51314346659749</v>
      </c>
      <c r="C62" s="12"/>
      <c r="D62" s="12"/>
      <c r="E62" s="12"/>
      <c r="F62" s="12"/>
      <c r="G62" s="12"/>
      <c r="H62" s="12"/>
    </row>
  </sheetData>
  <mergeCells count="12">
    <mergeCell ref="F10:L10"/>
    <mergeCell ref="F11:L11"/>
    <mergeCell ref="F12:L12"/>
    <mergeCell ref="E3:O3"/>
    <mergeCell ref="E6:O6"/>
    <mergeCell ref="E7:O7"/>
    <mergeCell ref="E8:O8"/>
    <mergeCell ref="A1:B1"/>
    <mergeCell ref="E1:O1"/>
    <mergeCell ref="E4:O4"/>
    <mergeCell ref="E5:O5"/>
    <mergeCell ref="E2:O2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M58"/>
  <sheetViews>
    <sheetView workbookViewId="0" topLeftCell="A1">
      <selection activeCell="M38" sqref="M38"/>
    </sheetView>
  </sheetViews>
  <sheetFormatPr defaultColWidth="9.140625" defaultRowHeight="12.75"/>
  <cols>
    <col min="3" max="3" width="14.00390625" style="0" customWidth="1"/>
    <col min="4" max="4" width="15.28125" style="0" customWidth="1"/>
  </cols>
  <sheetData>
    <row r="1" spans="1:13" ht="12.75">
      <c r="A1" s="62" t="s">
        <v>25</v>
      </c>
      <c r="B1" s="62"/>
      <c r="C1" s="51" t="s">
        <v>33</v>
      </c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3:13" ht="12.75">
      <c r="C2" s="51" t="s">
        <v>34</v>
      </c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3:13" ht="12.75"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6" spans="3:6" ht="12.75">
      <c r="C6" s="12" t="s">
        <v>35</v>
      </c>
      <c r="D6" s="12" t="s">
        <v>36</v>
      </c>
      <c r="E6" s="12"/>
      <c r="F6" s="12"/>
    </row>
    <row r="7" spans="3:4" ht="12.75">
      <c r="C7">
        <v>195.21344360171958</v>
      </c>
      <c r="D7">
        <v>6.922649873540658</v>
      </c>
    </row>
    <row r="8" spans="3:4" ht="12.75">
      <c r="C8">
        <v>186.25601082377787</v>
      </c>
      <c r="D8">
        <v>6.966546276714117</v>
      </c>
    </row>
    <row r="9" spans="3:4" ht="12.75">
      <c r="C9">
        <v>191.4368434081854</v>
      </c>
      <c r="D9">
        <v>6.57762353125308</v>
      </c>
    </row>
    <row r="10" spans="3:4" ht="12.75">
      <c r="C10">
        <v>192.72431316507124</v>
      </c>
      <c r="D10">
        <v>4.69351851033068</v>
      </c>
    </row>
    <row r="11" spans="3:4" ht="12.75">
      <c r="C11">
        <v>156.2514647086244</v>
      </c>
      <c r="D11">
        <v>5.065769945481392</v>
      </c>
    </row>
    <row r="12" spans="3:4" ht="12.75">
      <c r="C12">
        <v>208.97198876372062</v>
      </c>
      <c r="D12">
        <v>4.78086294612435</v>
      </c>
    </row>
    <row r="13" spans="3:4" ht="12.75">
      <c r="C13">
        <v>156.3728017762271</v>
      </c>
      <c r="D13">
        <v>5.247522351166875</v>
      </c>
    </row>
    <row r="14" spans="3:4" ht="12.75">
      <c r="C14">
        <v>114.5560230696145</v>
      </c>
      <c r="D14">
        <v>5.498426080095542</v>
      </c>
    </row>
    <row r="15" spans="3:4" ht="12.75">
      <c r="C15">
        <v>186.88453608638883</v>
      </c>
      <c r="D15">
        <v>6.466817448935438</v>
      </c>
    </row>
    <row r="16" spans="3:4" ht="12.75">
      <c r="C16">
        <v>141.48398674882486</v>
      </c>
      <c r="D16">
        <v>6.69113665376528</v>
      </c>
    </row>
    <row r="17" spans="3:4" ht="12.75">
      <c r="C17">
        <v>236.46268813848542</v>
      </c>
      <c r="D17">
        <v>7.506262156985076</v>
      </c>
    </row>
    <row r="18" spans="3:4" ht="12.75">
      <c r="C18">
        <v>178.5503989313883</v>
      </c>
      <c r="D18">
        <v>6.990823877078468</v>
      </c>
    </row>
    <row r="19" spans="3:4" ht="12.75">
      <c r="C19">
        <v>158.09961148195472</v>
      </c>
      <c r="D19">
        <v>2.8633229223812737</v>
      </c>
    </row>
    <row r="20" spans="3:4" ht="12.75">
      <c r="C20">
        <v>196.22456586244292</v>
      </c>
      <c r="D20">
        <v>5.6793381372510705</v>
      </c>
    </row>
    <row r="21" spans="3:4" ht="12.75">
      <c r="C21">
        <v>189.52938717632043</v>
      </c>
      <c r="D21">
        <v>5.43498961304256</v>
      </c>
    </row>
    <row r="22" spans="3:4" ht="12.75">
      <c r="C22">
        <v>146.77979702829012</v>
      </c>
      <c r="D22">
        <v>4.960935547229825</v>
      </c>
    </row>
    <row r="23" spans="3:4" ht="12.75">
      <c r="C23">
        <v>118.38211109166346</v>
      </c>
      <c r="D23">
        <v>4.77678244162427</v>
      </c>
    </row>
    <row r="24" spans="3:4" ht="12.75">
      <c r="C24">
        <v>161.09656046067317</v>
      </c>
      <c r="D24">
        <v>4.800706616222952</v>
      </c>
    </row>
    <row r="25" spans="3:4" ht="12.75">
      <c r="C25">
        <v>89.28081678727555</v>
      </c>
      <c r="D25">
        <v>4.05662118488884</v>
      </c>
    </row>
    <row r="26" spans="3:4" ht="12.75">
      <c r="C26">
        <v>197.2433207925236</v>
      </c>
      <c r="D26">
        <v>7.564106145321636</v>
      </c>
    </row>
    <row r="27" spans="3:4" ht="12.75">
      <c r="C27">
        <v>141.947889150574</v>
      </c>
      <c r="D27">
        <v>4.595283318217026</v>
      </c>
    </row>
    <row r="28" spans="3:4" ht="12.75">
      <c r="C28">
        <v>221.8337584821268</v>
      </c>
      <c r="D28">
        <v>6.22210121657701</v>
      </c>
    </row>
    <row r="30" spans="1:10" ht="13.5" thickBot="1">
      <c r="A30" s="4"/>
      <c r="B30" s="4"/>
      <c r="E30" s="4"/>
      <c r="F30" s="4"/>
      <c r="G30" s="4"/>
      <c r="H30" s="4"/>
      <c r="I30" s="4"/>
      <c r="J30" s="4"/>
    </row>
    <row r="31" spans="1:12" ht="14.25" thickBot="1" thickTop="1">
      <c r="A31" s="4"/>
      <c r="B31" s="4"/>
      <c r="E31" s="66" t="s">
        <v>89</v>
      </c>
      <c r="F31" s="66"/>
      <c r="G31" s="66"/>
      <c r="H31" s="66"/>
      <c r="I31" s="66"/>
      <c r="J31" s="66"/>
      <c r="K31" s="67"/>
      <c r="L31" s="68"/>
    </row>
    <row r="32" spans="1:10" ht="13.5" thickTop="1">
      <c r="A32" s="46"/>
      <c r="B32" s="46"/>
      <c r="E32" s="4"/>
      <c r="F32" s="4"/>
      <c r="G32" s="4"/>
      <c r="H32" s="4"/>
      <c r="I32" s="4"/>
      <c r="J32" s="4"/>
    </row>
    <row r="33" spans="1:10" ht="12.75">
      <c r="A33" s="1"/>
      <c r="B33" s="1"/>
      <c r="E33" s="4"/>
      <c r="F33" s="4"/>
      <c r="G33" s="4"/>
      <c r="H33" s="4"/>
      <c r="I33" s="4"/>
      <c r="J33" s="4"/>
    </row>
    <row r="34" spans="1:10" ht="12.75">
      <c r="A34" s="1"/>
      <c r="B34" s="1"/>
      <c r="E34" s="4"/>
      <c r="F34" s="4"/>
      <c r="G34" s="4"/>
      <c r="H34" s="4"/>
      <c r="I34" s="4"/>
      <c r="J34" s="4"/>
    </row>
    <row r="35" spans="1:10" ht="12.75">
      <c r="A35" s="1"/>
      <c r="B35" s="1"/>
      <c r="E35" s="4"/>
      <c r="F35" s="4"/>
      <c r="G35" s="4"/>
      <c r="H35" s="4"/>
      <c r="I35" s="4"/>
      <c r="J35" s="4"/>
    </row>
    <row r="36" spans="1:10" ht="12.75">
      <c r="A36" s="1"/>
      <c r="B36" s="1"/>
      <c r="E36" s="4"/>
      <c r="F36" s="4"/>
      <c r="G36" s="4"/>
      <c r="H36" s="4"/>
      <c r="I36" s="4"/>
      <c r="J36" s="4"/>
    </row>
    <row r="37" spans="1:10" ht="12.75">
      <c r="A37" s="1"/>
      <c r="B37" s="1"/>
      <c r="E37" s="4"/>
      <c r="F37" s="4"/>
      <c r="G37" s="4"/>
      <c r="H37" s="4"/>
      <c r="I37" s="4"/>
      <c r="J37" s="4"/>
    </row>
    <row r="38" spans="1:10" ht="12.75">
      <c r="A38" s="4"/>
      <c r="B38" s="4"/>
      <c r="E38" s="4"/>
      <c r="F38" s="4"/>
      <c r="G38" s="4"/>
      <c r="H38" s="4"/>
      <c r="I38" s="4"/>
      <c r="J38" s="4"/>
    </row>
    <row r="39" spans="1:10" ht="12.75">
      <c r="A39" s="4"/>
      <c r="B39" s="4"/>
      <c r="E39" s="4"/>
      <c r="F39" s="4"/>
      <c r="G39" s="4"/>
      <c r="H39" s="4"/>
      <c r="I39" s="4"/>
      <c r="J39" s="4"/>
    </row>
    <row r="40" spans="1:10" ht="12.75">
      <c r="A40" s="3"/>
      <c r="B40" s="3"/>
      <c r="E40" s="3"/>
      <c r="F40" s="3"/>
      <c r="G40" s="4"/>
      <c r="H40" s="4"/>
      <c r="I40" s="4"/>
      <c r="J40" s="4"/>
    </row>
    <row r="41" spans="1:10" ht="12.75">
      <c r="A41" s="1"/>
      <c r="B41" s="1"/>
      <c r="E41" s="1"/>
      <c r="F41" s="1"/>
      <c r="G41" s="4"/>
      <c r="H41" s="4"/>
      <c r="I41" s="4"/>
      <c r="J41" s="4"/>
    </row>
    <row r="42" spans="1:10" ht="12.75">
      <c r="A42" s="1"/>
      <c r="B42" s="1"/>
      <c r="E42" s="1"/>
      <c r="F42" s="1"/>
      <c r="G42" s="4"/>
      <c r="H42" s="4"/>
      <c r="I42" s="4"/>
      <c r="J42" s="4"/>
    </row>
    <row r="43" spans="1:10" ht="12.75">
      <c r="A43" s="1"/>
      <c r="B43" s="1"/>
      <c r="E43" s="1"/>
      <c r="F43" s="1"/>
      <c r="G43" s="4"/>
      <c r="H43" s="4"/>
      <c r="I43" s="4"/>
      <c r="J43" s="4"/>
    </row>
    <row r="44" spans="1:10" ht="12.75">
      <c r="A44" s="4"/>
      <c r="B44" s="4"/>
      <c r="E44" s="4"/>
      <c r="F44" s="4"/>
      <c r="G44" s="4"/>
      <c r="H44" s="4"/>
      <c r="I44" s="4"/>
      <c r="J44" s="4"/>
    </row>
    <row r="45" spans="1:10" ht="12.75">
      <c r="A45" s="3"/>
      <c r="B45" s="3"/>
      <c r="E45" s="3"/>
      <c r="F45" s="3"/>
      <c r="G45" s="3"/>
      <c r="H45" s="3"/>
      <c r="I45" s="3"/>
      <c r="J45" s="4"/>
    </row>
    <row r="46" spans="1:10" ht="12.75">
      <c r="A46" s="1"/>
      <c r="B46" s="1"/>
      <c r="E46" s="1"/>
      <c r="F46" s="1"/>
      <c r="G46" s="1"/>
      <c r="H46" s="1"/>
      <c r="I46" s="1"/>
      <c r="J46" s="4"/>
    </row>
    <row r="47" spans="1:10" ht="12.75">
      <c r="A47" s="1"/>
      <c r="B47" s="1"/>
      <c r="E47" s="1"/>
      <c r="F47" s="1"/>
      <c r="G47" s="1"/>
      <c r="H47" s="1"/>
      <c r="I47" s="1"/>
      <c r="J47" s="4"/>
    </row>
    <row r="48" spans="1:10" ht="12.75">
      <c r="A48" s="4"/>
      <c r="B48" s="4"/>
      <c r="E48" s="4"/>
      <c r="F48" s="4"/>
      <c r="G48" s="4"/>
      <c r="H48" s="4"/>
      <c r="I48" s="4"/>
      <c r="J48" s="4"/>
    </row>
    <row r="49" spans="1:10" ht="12.75">
      <c r="A49" s="4"/>
      <c r="B49" s="4"/>
      <c r="E49" s="4"/>
      <c r="F49" s="4"/>
      <c r="G49" s="4"/>
      <c r="H49" s="4"/>
      <c r="I49" s="4"/>
      <c r="J49" s="4"/>
    </row>
    <row r="50" spans="1:10" ht="12.75">
      <c r="A50" s="4"/>
      <c r="B50" s="4"/>
      <c r="E50" s="4"/>
      <c r="F50" s="4"/>
      <c r="G50" s="4"/>
      <c r="H50" s="4"/>
      <c r="I50" s="4"/>
      <c r="J50" s="4"/>
    </row>
    <row r="57" spans="2:6" ht="12.75">
      <c r="B57" s="12"/>
      <c r="C57" s="12"/>
      <c r="D57" s="12"/>
      <c r="E57" s="12"/>
      <c r="F57" s="12"/>
    </row>
    <row r="58" spans="2:6" ht="12.75">
      <c r="B58" s="12"/>
      <c r="C58" s="12"/>
      <c r="D58" s="12"/>
      <c r="E58" s="12"/>
      <c r="F58" s="12"/>
    </row>
  </sheetData>
  <mergeCells count="6">
    <mergeCell ref="E31:J31"/>
    <mergeCell ref="K31:L31"/>
    <mergeCell ref="A1:B1"/>
    <mergeCell ref="C1:M1"/>
    <mergeCell ref="C2:M2"/>
    <mergeCell ref="C3:M3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P23"/>
  <sheetViews>
    <sheetView workbookViewId="0" topLeftCell="A1">
      <selection activeCell="H29" sqref="H29"/>
    </sheetView>
  </sheetViews>
  <sheetFormatPr defaultColWidth="9.140625" defaultRowHeight="12.75"/>
  <cols>
    <col min="14" max="14" width="16.7109375" style="0" customWidth="1"/>
  </cols>
  <sheetData>
    <row r="1" spans="1:13" ht="12.75">
      <c r="A1" s="62" t="s">
        <v>44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ht="13.5" thickBot="1">
      <c r="N2" s="12" t="s">
        <v>53</v>
      </c>
    </row>
    <row r="3" spans="1:14" ht="13.5" thickBot="1">
      <c r="A3" t="s">
        <v>37</v>
      </c>
      <c r="B3" s="51" t="s">
        <v>38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48"/>
    </row>
    <row r="4" spans="1:14" ht="13.5" thickBot="1">
      <c r="A4" t="s">
        <v>39</v>
      </c>
      <c r="B4" s="51" t="s">
        <v>40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48"/>
    </row>
    <row r="5" spans="1:14" ht="13.5" thickBot="1">
      <c r="A5" t="s">
        <v>41</v>
      </c>
      <c r="B5" s="51" t="s">
        <v>42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48"/>
    </row>
    <row r="6" spans="1:16" ht="13.5" thickBot="1">
      <c r="A6" t="s">
        <v>43</v>
      </c>
      <c r="B6" s="56" t="s">
        <v>45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49"/>
      <c r="P6" s="2"/>
    </row>
    <row r="7" spans="2:13" ht="12.75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2:13" ht="12.75"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3" ht="12.75">
      <c r="A9" s="54" t="s">
        <v>46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2:13" ht="13.5" thickBot="1"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14" ht="13.5" thickBot="1">
      <c r="A11" t="s">
        <v>37</v>
      </c>
      <c r="B11" s="51" t="s">
        <v>47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48"/>
    </row>
    <row r="12" spans="1:13" ht="13.5" thickBot="1">
      <c r="A12" t="s">
        <v>48</v>
      </c>
      <c r="B12" s="51" t="s">
        <v>49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</row>
    <row r="13" spans="2:14" ht="13.5" thickBot="1">
      <c r="B13" s="56" t="s">
        <v>50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48"/>
    </row>
    <row r="14" spans="1:14" ht="13.5" thickBot="1">
      <c r="A14" t="s">
        <v>51</v>
      </c>
      <c r="B14" s="51" t="s">
        <v>52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49"/>
    </row>
    <row r="15" spans="2:14" ht="12.75"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2"/>
    </row>
    <row r="16" spans="1:14" ht="12.75">
      <c r="A16" s="54" t="s">
        <v>56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2"/>
    </row>
    <row r="17" spans="1:13" ht="13.5" thickBot="1">
      <c r="A17" t="s">
        <v>37</v>
      </c>
      <c r="B17" s="56" t="s">
        <v>54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</row>
    <row r="18" spans="2:14" ht="13.5" thickBot="1">
      <c r="B18" s="56" t="s">
        <v>55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48"/>
    </row>
    <row r="19" spans="2:13" ht="12.75"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</row>
    <row r="20" spans="2:13" ht="12.75"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</row>
    <row r="21" spans="2:13" ht="12.75"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</row>
    <row r="22" spans="2:13" ht="12.75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</row>
    <row r="23" spans="2:13" ht="12.75"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</row>
  </sheetData>
  <mergeCells count="22">
    <mergeCell ref="A1:M1"/>
    <mergeCell ref="B6:M6"/>
    <mergeCell ref="B7:M7"/>
    <mergeCell ref="B8:M8"/>
    <mergeCell ref="B3:M3"/>
    <mergeCell ref="B4:M4"/>
    <mergeCell ref="B5:M5"/>
    <mergeCell ref="B22:M22"/>
    <mergeCell ref="B23:M23"/>
    <mergeCell ref="B14:M14"/>
    <mergeCell ref="B17:M17"/>
    <mergeCell ref="B18:M18"/>
    <mergeCell ref="B19:M19"/>
    <mergeCell ref="B15:M15"/>
    <mergeCell ref="A9:M9"/>
    <mergeCell ref="A16:M16"/>
    <mergeCell ref="B20:M20"/>
    <mergeCell ref="B21:M21"/>
    <mergeCell ref="B10:M10"/>
    <mergeCell ref="B11:M11"/>
    <mergeCell ref="B12:M12"/>
    <mergeCell ref="B13:M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Tech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A. Jones</dc:creator>
  <cp:keywords/>
  <dc:description/>
  <cp:lastModifiedBy>Steven A. Jones</cp:lastModifiedBy>
  <dcterms:created xsi:type="dcterms:W3CDTF">2004-03-15T22:47:52Z</dcterms:created>
  <dcterms:modified xsi:type="dcterms:W3CDTF">2004-07-12T16:12:23Z</dcterms:modified>
  <cp:category/>
  <cp:version/>
  <cp:contentType/>
  <cp:contentStatus/>
</cp:coreProperties>
</file>