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2390" windowHeight="9315" firstSheet="2" activeTab="2"/>
  </bookViews>
  <sheets>
    <sheet name="Duplicate" sheetId="1" r:id="rId1"/>
    <sheet name="Random" sheetId="2" r:id="rId2"/>
    <sheet name="Random (2)" sheetId="3" r:id="rId3"/>
    <sheet name="Grading" sheetId="4" r:id="rId4"/>
    <sheet name="Three Theory Curves" sheetId="5" r:id="rId5"/>
    <sheet name="Iterative Search" sheetId="6" r:id="rId6"/>
    <sheet name="Sheet1 (2)" sheetId="7" r:id="rId7"/>
  </sheets>
  <definedNames>
    <definedName name="aa">'Iterative Search'!$A$2</definedName>
    <definedName name="bb">'Iterative Search'!$B$2</definedName>
    <definedName name="cc">'Iterative Search'!$C$2</definedName>
    <definedName name="Celerity">'Random (2)'!$F$53</definedName>
    <definedName name="dd">'Iterative Search'!$D$2</definedName>
    <definedName name="Energy">'Random (2)'!$F$51</definedName>
    <definedName name="mass">'Random (2)'!$F$52</definedName>
    <definedName name="pressure">'Random (2)'!$F$55</definedName>
    <definedName name="Q">'Sheet1 (2)'!$A$3:$A$22</definedName>
    <definedName name="solver_adj" localSheetId="5" hidden="1">'Iterative Search'!$F$2</definedName>
    <definedName name="solver_cvg" localSheetId="5" hidden="1">0.0001</definedName>
    <definedName name="solver_drv" localSheetId="5" hidden="1">1</definedName>
    <definedName name="solver_est" localSheetId="5" hidden="1">1</definedName>
    <definedName name="solver_itr" localSheetId="5" hidden="1">100</definedName>
    <definedName name="solver_lin" localSheetId="5" hidden="1">2</definedName>
    <definedName name="solver_neg" localSheetId="5" hidden="1">2</definedName>
    <definedName name="solver_num" localSheetId="5" hidden="1">0</definedName>
    <definedName name="solver_nwt" localSheetId="5" hidden="1">1</definedName>
    <definedName name="solver_opt" localSheetId="5" hidden="1">'Iterative Search'!$A$4</definedName>
    <definedName name="solver_pre" localSheetId="5" hidden="1">0.000001</definedName>
    <definedName name="solver_scl" localSheetId="5" hidden="1">2</definedName>
    <definedName name="solver_sho" localSheetId="5" hidden="1">2</definedName>
    <definedName name="solver_tim" localSheetId="5" hidden="1">100</definedName>
    <definedName name="solver_tol" localSheetId="5" hidden="1">0.05</definedName>
    <definedName name="solver_typ" localSheetId="5" hidden="1">3</definedName>
    <definedName name="solver_val" localSheetId="5" hidden="1">0</definedName>
    <definedName name="xx">'Iterative Search'!$F$2</definedName>
  </definedNames>
  <calcPr fullCalcOnLoad="1"/>
</workbook>
</file>

<file path=xl/sharedStrings.xml><?xml version="1.0" encoding="utf-8"?>
<sst xmlns="http://schemas.openxmlformats.org/spreadsheetml/2006/main" count="94" uniqueCount="43">
  <si>
    <t>Q (ml/s)</t>
  </si>
  <si>
    <r>
      <t>D</t>
    </r>
    <r>
      <rPr>
        <sz val="10"/>
        <rFont val="Arial"/>
        <family val="0"/>
      </rPr>
      <t>P (mm Hg)</t>
    </r>
  </si>
  <si>
    <t>Measured</t>
  </si>
  <si>
    <t>Theoretical</t>
  </si>
  <si>
    <t>1. How were these data generated?</t>
  </si>
  <si>
    <t>2. Generate a default plot.</t>
  </si>
  <si>
    <t>3. Label axes (how do you get the Delta to work?</t>
  </si>
  <si>
    <t>4. Remove unneeded boxes</t>
  </si>
  <si>
    <t>5. Eliminate colors</t>
  </si>
  <si>
    <t>5. Use line for theory, symbols for measurements.</t>
  </si>
  <si>
    <t>6. Modify the legend.</t>
  </si>
  <si>
    <t>7. Make the x and y axis scales reasonable - not too crowded, good intervals, vertically oriented.</t>
  </si>
  <si>
    <t>8. Generate another data set that has negative values. (first copy this one to another sheet). What is the best way to present the axes.</t>
  </si>
  <si>
    <t>9. Read data from an ascii file.</t>
  </si>
  <si>
    <t>10. Error bars.</t>
  </si>
  <si>
    <t>11. if statements</t>
  </si>
  <si>
    <t>13. Macros - see file 2</t>
  </si>
  <si>
    <t>12. Named variables</t>
  </si>
  <si>
    <t>14. Iterative search.</t>
  </si>
  <si>
    <t>bb</t>
  </si>
  <si>
    <t>aa</t>
  </si>
  <si>
    <t>cc</t>
  </si>
  <si>
    <t>dd</t>
  </si>
  <si>
    <t>Hello</t>
  </si>
  <si>
    <r>
      <t>D</t>
    </r>
    <r>
      <rPr>
        <b/>
        <sz val="10"/>
        <rFont val="Arial"/>
        <family val="0"/>
      </rPr>
      <t>P (mm Hg)</t>
    </r>
  </si>
  <si>
    <t>Energy</t>
  </si>
  <si>
    <t>Mass</t>
  </si>
  <si>
    <t>Celerity</t>
  </si>
  <si>
    <t>pressure</t>
  </si>
  <si>
    <t>t-Test: Two-Sample Assuming Equal Variances</t>
  </si>
  <si>
    <t>Variable 1</t>
  </si>
  <si>
    <t>Variable 2</t>
  </si>
  <si>
    <t>Mean</t>
  </si>
  <si>
    <t>Variance</t>
  </si>
  <si>
    <t>Observations</t>
  </si>
  <si>
    <t>Pooled Variance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</si>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</sst>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10"/>
      <name val="Symbol"/>
      <family val="1"/>
    </font>
    <font>
      <sz val="8"/>
      <name val="Arial"/>
      <family val="0"/>
    </font>
    <font>
      <b/>
      <sz val="10"/>
      <name val="Symbol"/>
      <family val="1"/>
    </font>
    <font>
      <sz val="9.75"/>
      <name val="Arial"/>
      <family val="0"/>
    </font>
    <font>
      <b/>
      <sz val="9.75"/>
      <name val="Arial"/>
      <family val="0"/>
    </font>
    <font>
      <b/>
      <sz val="10"/>
      <name val="Arial"/>
      <family val="0"/>
    </font>
    <font>
      <sz val="8.25"/>
      <name val="Arial"/>
      <family val="2"/>
    </font>
    <font>
      <sz val="10"/>
      <color indexed="14"/>
      <name val="Arial"/>
      <family val="0"/>
    </font>
    <font>
      <b/>
      <sz val="16"/>
      <name val="Symbol"/>
      <family val="1"/>
    </font>
    <font>
      <sz val="16"/>
      <name val="Arial"/>
      <family val="0"/>
    </font>
    <font>
      <sz val="12"/>
      <name val="Arial"/>
      <family val="2"/>
    </font>
    <font>
      <b/>
      <sz val="16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3" fillId="0" borderId="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25"/>
          <c:w val="0.94625"/>
          <c:h val="0.882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Random!$D$3:$D$22</c:f>
                <c:numCache>
                  <c:ptCount val="20"/>
                  <c:pt idx="0">
                    <c:v>0.7071067811865476</c:v>
                  </c:pt>
                  <c:pt idx="1">
                    <c:v>1.4142135623730951</c:v>
                  </c:pt>
                  <c:pt idx="2">
                    <c:v>2.1213203435596424</c:v>
                  </c:pt>
                  <c:pt idx="3">
                    <c:v>2.8284271247461903</c:v>
                  </c:pt>
                  <c:pt idx="4">
                    <c:v>3.5355339059327378</c:v>
                  </c:pt>
                  <c:pt idx="5">
                    <c:v>4.242640687119285</c:v>
                  </c:pt>
                  <c:pt idx="6">
                    <c:v>4.949747468305833</c:v>
                  </c:pt>
                  <c:pt idx="7">
                    <c:v>5.656854249492381</c:v>
                  </c:pt>
                  <c:pt idx="8">
                    <c:v>6.363961030678928</c:v>
                  </c:pt>
                  <c:pt idx="9">
                    <c:v>7.0710678118654755</c:v>
                  </c:pt>
                  <c:pt idx="10">
                    <c:v>7.7781745930520225</c:v>
                  </c:pt>
                  <c:pt idx="11">
                    <c:v>8.48528137423857</c:v>
                  </c:pt>
                  <c:pt idx="12">
                    <c:v>9.192388155425117</c:v>
                  </c:pt>
                  <c:pt idx="13">
                    <c:v>9.899494936611665</c:v>
                  </c:pt>
                  <c:pt idx="14">
                    <c:v>10.606601717798213</c:v>
                  </c:pt>
                  <c:pt idx="15">
                    <c:v>11.313708498984761</c:v>
                  </c:pt>
                  <c:pt idx="16">
                    <c:v>12.020815280171307</c:v>
                  </c:pt>
                  <c:pt idx="17">
                    <c:v>12.727922061357855</c:v>
                  </c:pt>
                  <c:pt idx="18">
                    <c:v>13.435028842544403</c:v>
                  </c:pt>
                  <c:pt idx="19">
                    <c:v>14.142135623730951</c:v>
                  </c:pt>
                </c:numCache>
              </c:numRef>
            </c:plus>
            <c:minus>
              <c:numRef>
                <c:f>Random!$D$3:$D$22</c:f>
                <c:numCache>
                  <c:ptCount val="20"/>
                  <c:pt idx="0">
                    <c:v>0.7071067811865476</c:v>
                  </c:pt>
                  <c:pt idx="1">
                    <c:v>1.4142135623730951</c:v>
                  </c:pt>
                  <c:pt idx="2">
                    <c:v>2.1213203435596424</c:v>
                  </c:pt>
                  <c:pt idx="3">
                    <c:v>2.8284271247461903</c:v>
                  </c:pt>
                  <c:pt idx="4">
                    <c:v>3.5355339059327378</c:v>
                  </c:pt>
                  <c:pt idx="5">
                    <c:v>4.242640687119285</c:v>
                  </c:pt>
                  <c:pt idx="6">
                    <c:v>4.949747468305833</c:v>
                  </c:pt>
                  <c:pt idx="7">
                    <c:v>5.656854249492381</c:v>
                  </c:pt>
                  <c:pt idx="8">
                    <c:v>6.363961030678928</c:v>
                  </c:pt>
                  <c:pt idx="9">
                    <c:v>7.0710678118654755</c:v>
                  </c:pt>
                  <c:pt idx="10">
                    <c:v>7.7781745930520225</c:v>
                  </c:pt>
                  <c:pt idx="11">
                    <c:v>8.48528137423857</c:v>
                  </c:pt>
                  <c:pt idx="12">
                    <c:v>9.192388155425117</c:v>
                  </c:pt>
                  <c:pt idx="13">
                    <c:v>9.899494936611665</c:v>
                  </c:pt>
                  <c:pt idx="14">
                    <c:v>10.606601717798213</c:v>
                  </c:pt>
                  <c:pt idx="15">
                    <c:v>11.313708498984761</c:v>
                  </c:pt>
                  <c:pt idx="16">
                    <c:v>12.020815280171307</c:v>
                  </c:pt>
                  <c:pt idx="17">
                    <c:v>12.727922061357855</c:v>
                  </c:pt>
                  <c:pt idx="18">
                    <c:v>13.435028842544403</c:v>
                  </c:pt>
                  <c:pt idx="19">
                    <c:v>14.142135623730951</c:v>
                  </c:pt>
                </c:numCache>
              </c:numRef>
            </c:minus>
            <c:noEndCap val="0"/>
          </c:errBars>
          <c:xVal>
            <c:numRef>
              <c:f>Random!$A$3:$A$22</c:f>
              <c:numCache/>
            </c:numRef>
          </c:xVal>
          <c:yVal>
            <c:numRef>
              <c:f>Random!$B$3:$B$22</c:f>
              <c:numCache>
                <c:ptCount val="20"/>
                <c:pt idx="0">
                  <c:v>1.0915191159941715</c:v>
                </c:pt>
                <c:pt idx="1">
                  <c:v>5.1043397827441535</c:v>
                </c:pt>
                <c:pt idx="2">
                  <c:v>7.4622160960135835</c:v>
                </c:pt>
                <c:pt idx="3">
                  <c:v>12.709746720859215</c:v>
                </c:pt>
                <c:pt idx="4">
                  <c:v>25.578190184887028</c:v>
                </c:pt>
                <c:pt idx="5">
                  <c:v>26.589697027481918</c:v>
                </c:pt>
                <c:pt idx="6">
                  <c:v>64.74835239089867</c:v>
                </c:pt>
                <c:pt idx="7">
                  <c:v>61.40439081019552</c:v>
                </c:pt>
                <c:pt idx="8">
                  <c:v>53.17951984757543</c:v>
                </c:pt>
                <c:pt idx="9">
                  <c:v>123.2874600731857</c:v>
                </c:pt>
                <c:pt idx="10">
                  <c:v>156.462918352551</c:v>
                </c:pt>
                <c:pt idx="11">
                  <c:v>141.51042690845594</c:v>
                </c:pt>
                <c:pt idx="12">
                  <c:v>165.6724423159671</c:v>
                </c:pt>
                <c:pt idx="13">
                  <c:v>280.8975800959596</c:v>
                </c:pt>
                <c:pt idx="14">
                  <c:v>248.58002140899418</c:v>
                </c:pt>
                <c:pt idx="15">
                  <c:v>209.9608366822158</c:v>
                </c:pt>
                <c:pt idx="16">
                  <c:v>256.0330229591797</c:v>
                </c:pt>
                <c:pt idx="17">
                  <c:v>475.526339947965</c:v>
                </c:pt>
                <c:pt idx="18">
                  <c:v>310.1843131899502</c:v>
                </c:pt>
                <c:pt idx="19">
                  <c:v>538.5323684455634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Random!$A$3:$A$22</c:f>
              <c:numCache/>
            </c:numRef>
          </c:xVal>
          <c:yVal>
            <c:numRef>
              <c:f>Random!$C$3:$C$22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Random!$G$19:$G$20</c:f>
              <c:numCache/>
            </c:numRef>
          </c:xVal>
          <c:yVal>
            <c:numRef>
              <c:f>Random!$H$19:$H$20</c:f>
              <c:numCache/>
            </c:numRef>
          </c:yVal>
          <c:smooth val="0"/>
        </c:ser>
        <c:axId val="17972290"/>
        <c:axId val="27532883"/>
      </c:scatterChart>
      <c:valAx>
        <c:axId val="17972290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Q (ml/s)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32883"/>
        <c:crossesAt val="-200"/>
        <c:crossBetween val="midCat"/>
        <c:dispUnits/>
      </c:valAx>
      <c:valAx>
        <c:axId val="27532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DP (mm Hg)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797229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5"/>
          <c:y val="0.05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25"/>
          <c:w val="0.7747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v>Experimental Pressure Drop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Random!$A$3:$A$22</c:f>
              <c:numCache/>
            </c:numRef>
          </c:xVal>
          <c:yVal>
            <c:numRef>
              <c:f>Random!$B$3:$B$22</c:f>
              <c:numCache>
                <c:ptCount val="20"/>
                <c:pt idx="0">
                  <c:v>1.0915191159941715</c:v>
                </c:pt>
                <c:pt idx="1">
                  <c:v>5.1043397827441535</c:v>
                </c:pt>
                <c:pt idx="2">
                  <c:v>7.4622160960135835</c:v>
                </c:pt>
                <c:pt idx="3">
                  <c:v>12.709746720859215</c:v>
                </c:pt>
                <c:pt idx="4">
                  <c:v>25.578190184887028</c:v>
                </c:pt>
                <c:pt idx="5">
                  <c:v>26.589697027481918</c:v>
                </c:pt>
                <c:pt idx="6">
                  <c:v>64.74835239089867</c:v>
                </c:pt>
                <c:pt idx="7">
                  <c:v>61.40439081019552</c:v>
                </c:pt>
                <c:pt idx="8">
                  <c:v>53.17951984757543</c:v>
                </c:pt>
                <c:pt idx="9">
                  <c:v>123.2874600731857</c:v>
                </c:pt>
                <c:pt idx="10">
                  <c:v>156.462918352551</c:v>
                </c:pt>
                <c:pt idx="11">
                  <c:v>141.51042690845594</c:v>
                </c:pt>
                <c:pt idx="12">
                  <c:v>165.6724423159671</c:v>
                </c:pt>
                <c:pt idx="13">
                  <c:v>280.8975800959596</c:v>
                </c:pt>
                <c:pt idx="14">
                  <c:v>248.58002140899418</c:v>
                </c:pt>
                <c:pt idx="15">
                  <c:v>209.9608366822158</c:v>
                </c:pt>
                <c:pt idx="16">
                  <c:v>256.0330229591797</c:v>
                </c:pt>
                <c:pt idx="17">
                  <c:v>475.526339947965</c:v>
                </c:pt>
                <c:pt idx="18">
                  <c:v>310.1843131899502</c:v>
                </c:pt>
                <c:pt idx="19">
                  <c:v>538.5323684455634</c:v>
                </c:pt>
              </c:numCache>
            </c:numRef>
          </c:yVal>
          <c:smooth val="1"/>
        </c:ser>
        <c:ser>
          <c:idx val="1"/>
          <c:order val="1"/>
          <c:tx>
            <c:v>Theoretical Pressure Drop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Random!$A$3:$A$22</c:f>
              <c:numCache/>
            </c:numRef>
          </c:xVal>
          <c:yVal>
            <c:numRef>
              <c:f>Random!$C$3:$C$22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Random!$A$46:$A$47</c:f>
              <c:numCache/>
            </c:numRef>
          </c:xVal>
          <c:yVal>
            <c:numRef>
              <c:f>Random!$B$46:$B$47</c:f>
              <c:numCache/>
            </c:numRef>
          </c:yVal>
          <c:smooth val="0"/>
        </c:ser>
        <c:axId val="46469356"/>
        <c:axId val="15571021"/>
      </c:scatterChart>
      <c:valAx>
        <c:axId val="46469356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Flow Rate (ml/s)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71021"/>
        <c:crossesAt val="-200"/>
        <c:crossBetween val="midCat"/>
        <c:dispUnits/>
      </c:valAx>
      <c:valAx>
        <c:axId val="15571021"/>
        <c:scaling>
          <c:orientation val="minMax"/>
          <c:max val="6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D</a:t>
                </a: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P (mm Hg)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646935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4975"/>
          <c:y val="0.11875"/>
          <c:w val="0.39225"/>
          <c:h val="0.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9465"/>
          <c:h val="0.882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'Random (2)'!$D$3:$D$22</c:f>
                <c:numCache>
                  <c:ptCount val="20"/>
                  <c:pt idx="0">
                    <c:v>0.7071067811865476</c:v>
                  </c:pt>
                  <c:pt idx="1">
                    <c:v>1.4142135623730951</c:v>
                  </c:pt>
                  <c:pt idx="2">
                    <c:v>2.1213203435596424</c:v>
                  </c:pt>
                  <c:pt idx="3">
                    <c:v>2.8284271247461903</c:v>
                  </c:pt>
                  <c:pt idx="4">
                    <c:v>3.5355339059327378</c:v>
                  </c:pt>
                  <c:pt idx="5">
                    <c:v>4.242640687119285</c:v>
                  </c:pt>
                  <c:pt idx="6">
                    <c:v>4.949747468305833</c:v>
                  </c:pt>
                  <c:pt idx="7">
                    <c:v>5.656854249492381</c:v>
                  </c:pt>
                  <c:pt idx="8">
                    <c:v>6.363961030678928</c:v>
                  </c:pt>
                  <c:pt idx="9">
                    <c:v>7.0710678118654755</c:v>
                  </c:pt>
                  <c:pt idx="10">
                    <c:v>7.7781745930520225</c:v>
                  </c:pt>
                  <c:pt idx="11">
                    <c:v>8.48528137423857</c:v>
                  </c:pt>
                  <c:pt idx="12">
                    <c:v>9.192388155425117</c:v>
                  </c:pt>
                  <c:pt idx="13">
                    <c:v>9.899494936611665</c:v>
                  </c:pt>
                  <c:pt idx="14">
                    <c:v>10.606601717798213</c:v>
                  </c:pt>
                  <c:pt idx="15">
                    <c:v>11.313708498984761</c:v>
                  </c:pt>
                  <c:pt idx="16">
                    <c:v>12.020815280171307</c:v>
                  </c:pt>
                  <c:pt idx="17">
                    <c:v>12.727922061357855</c:v>
                  </c:pt>
                  <c:pt idx="18">
                    <c:v>13.435028842544403</c:v>
                  </c:pt>
                  <c:pt idx="19">
                    <c:v>14.142135623730951</c:v>
                  </c:pt>
                </c:numCache>
              </c:numRef>
            </c:plus>
            <c:minus>
              <c:numRef>
                <c:f>'Random (2)'!$D$3:$D$22</c:f>
                <c:numCache>
                  <c:ptCount val="20"/>
                  <c:pt idx="0">
                    <c:v>0.7071067811865476</c:v>
                  </c:pt>
                  <c:pt idx="1">
                    <c:v>1.4142135623730951</c:v>
                  </c:pt>
                  <c:pt idx="2">
                    <c:v>2.1213203435596424</c:v>
                  </c:pt>
                  <c:pt idx="3">
                    <c:v>2.8284271247461903</c:v>
                  </c:pt>
                  <c:pt idx="4">
                    <c:v>3.5355339059327378</c:v>
                  </c:pt>
                  <c:pt idx="5">
                    <c:v>4.242640687119285</c:v>
                  </c:pt>
                  <c:pt idx="6">
                    <c:v>4.949747468305833</c:v>
                  </c:pt>
                  <c:pt idx="7">
                    <c:v>5.656854249492381</c:v>
                  </c:pt>
                  <c:pt idx="8">
                    <c:v>6.363961030678928</c:v>
                  </c:pt>
                  <c:pt idx="9">
                    <c:v>7.0710678118654755</c:v>
                  </c:pt>
                  <c:pt idx="10">
                    <c:v>7.7781745930520225</c:v>
                  </c:pt>
                  <c:pt idx="11">
                    <c:v>8.48528137423857</c:v>
                  </c:pt>
                  <c:pt idx="12">
                    <c:v>9.192388155425117</c:v>
                  </c:pt>
                  <c:pt idx="13">
                    <c:v>9.899494936611665</c:v>
                  </c:pt>
                  <c:pt idx="14">
                    <c:v>10.606601717798213</c:v>
                  </c:pt>
                  <c:pt idx="15">
                    <c:v>11.313708498984761</c:v>
                  </c:pt>
                  <c:pt idx="16">
                    <c:v>12.020815280171307</c:v>
                  </c:pt>
                  <c:pt idx="17">
                    <c:v>12.727922061357855</c:v>
                  </c:pt>
                  <c:pt idx="18">
                    <c:v>13.435028842544403</c:v>
                  </c:pt>
                  <c:pt idx="19">
                    <c:v>14.142135623730951</c:v>
                  </c:pt>
                </c:numCache>
              </c:numRef>
            </c:minus>
            <c:noEndCap val="0"/>
          </c:errBars>
          <c:xVal>
            <c:numRef>
              <c:f>'Random (2)'!$A$3:$A$22</c:f>
              <c:numCache/>
            </c:numRef>
          </c:xVal>
          <c:yVal>
            <c:numRef>
              <c:f>'Random (2)'!$B$3:$B$22</c:f>
              <c:numCache>
                <c:ptCount val="20"/>
                <c:pt idx="0">
                  <c:v>0.8922054180692327</c:v>
                </c:pt>
                <c:pt idx="1">
                  <c:v>3.89610737139102</c:v>
                </c:pt>
                <c:pt idx="2">
                  <c:v>13.38066566543827</c:v>
                </c:pt>
                <c:pt idx="3">
                  <c:v>15.03866231687229</c:v>
                </c:pt>
                <c:pt idx="4">
                  <c:v>26.332398608712666</c:v>
                </c:pt>
                <c:pt idx="5">
                  <c:v>49.4943913579354</c:v>
                </c:pt>
                <c:pt idx="6">
                  <c:v>31.674342830544603</c:v>
                </c:pt>
                <c:pt idx="7">
                  <c:v>62.086087512887914</c:v>
                </c:pt>
                <c:pt idx="8">
                  <c:v>113.21663094477849</c:v>
                </c:pt>
                <c:pt idx="9">
                  <c:v>137.5019914348</c:v>
                </c:pt>
                <c:pt idx="10">
                  <c:v>165.08413061319808</c:v>
                </c:pt>
                <c:pt idx="11">
                  <c:v>181.59950607747817</c:v>
                </c:pt>
                <c:pt idx="12">
                  <c:v>148.75135777312255</c:v>
                </c:pt>
                <c:pt idx="13">
                  <c:v>112.65416384475316</c:v>
                </c:pt>
                <c:pt idx="14">
                  <c:v>132.64955852866038</c:v>
                </c:pt>
                <c:pt idx="15">
                  <c:v>131.90663014509278</c:v>
                </c:pt>
                <c:pt idx="16">
                  <c:v>145.39052681383544</c:v>
                </c:pt>
                <c:pt idx="17">
                  <c:v>442.2667180274737</c:v>
                </c:pt>
                <c:pt idx="18">
                  <c:v>195.40174972616367</c:v>
                </c:pt>
                <c:pt idx="19">
                  <c:v>476.62503389191954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'Random (2)'!$A$3:$A$22</c:f>
              <c:numCache/>
            </c:numRef>
          </c:xVal>
          <c:yVal>
            <c:numRef>
              <c:f>'Random (2)'!$C$3:$C$22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'Random (2)'!$G$19:$G$20</c:f>
              <c:numCache/>
            </c:numRef>
          </c:xVal>
          <c:yVal>
            <c:numRef>
              <c:f>'Random (2)'!$H$19:$H$20</c:f>
              <c:numCache/>
            </c:numRef>
          </c:yVal>
          <c:smooth val="0"/>
        </c:ser>
        <c:axId val="5921462"/>
        <c:axId val="53293159"/>
      </c:scatterChart>
      <c:valAx>
        <c:axId val="5921462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Q (ml/s)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93159"/>
        <c:crossesAt val="-200"/>
        <c:crossBetween val="midCat"/>
        <c:dispUnits/>
      </c:valAx>
      <c:valAx>
        <c:axId val="53293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DP (mm Hg)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92146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5"/>
          <c:y val="0.05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.0405"/>
          <c:w val="0.911"/>
          <c:h val="0.8635"/>
        </c:manualLayout>
      </c:layout>
      <c:scatterChart>
        <c:scatterStyle val="line"/>
        <c:varyColors val="0"/>
        <c:ser>
          <c:idx val="0"/>
          <c:order val="0"/>
          <c:tx>
            <c:v>Measured Pressure Drop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'Three Theory Curves'!$A$3:$A$22</c:f>
              <c:numCache/>
            </c:numRef>
          </c:xVal>
          <c:yVal>
            <c:numRef>
              <c:f>'Three Theory Curves'!$B$3:$B$22</c:f>
              <c:numCache/>
            </c:numRef>
          </c:yVal>
          <c:smooth val="0"/>
        </c:ser>
        <c:ser>
          <c:idx val="1"/>
          <c:order val="1"/>
          <c:tx>
            <c:v>Theoretical Pressure Drop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'Three Theory Curves'!$A$3:$A$22</c:f>
              <c:numCache/>
            </c:numRef>
          </c:xVal>
          <c:yVal>
            <c:numRef>
              <c:f>'Three Theory Curves'!$C$3:$C$22</c:f>
              <c:numCache/>
            </c:numRef>
          </c:yVal>
          <c:smooth val="0"/>
        </c:ser>
        <c:axId val="9876384"/>
        <c:axId val="21778593"/>
      </c:scatterChart>
      <c:valAx>
        <c:axId val="9876384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 (ml/s)</a:t>
                </a:r>
              </a:p>
            </c:rich>
          </c:tx>
          <c:layout>
            <c:manualLayout>
              <c:xMode val="factor"/>
              <c:yMode val="factor"/>
              <c:x val="0.0155"/>
              <c:y val="0.0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778593"/>
        <c:crosses val="autoZero"/>
        <c:crossBetween val="midCat"/>
        <c:dispUnits/>
      </c:valAx>
      <c:valAx>
        <c:axId val="21778593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 (mm Hg)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76384"/>
        <c:crosses val="autoZero"/>
        <c:crossBetween val="midCat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525"/>
          <c:y val="0.08725"/>
          <c:w val="0.5355"/>
          <c:h val="0.16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4725"/>
          <c:w val="0.96875"/>
          <c:h val="0.905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'Three Theory Curves'!$A$26:$A$45</c:f>
              <c:numCache/>
            </c:numRef>
          </c:xVal>
          <c:yVal>
            <c:numRef>
              <c:f>'Three Theory Curves'!$B$26:$B$45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'Three Theory Curves'!$A$26:$A$45</c:f>
              <c:numCache/>
            </c:numRef>
          </c:xVal>
          <c:yVal>
            <c:numRef>
              <c:f>'Three Theory Curves'!$C$26:$C$45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'Three Theory Curves'!$A$26:$A$45</c:f>
              <c:numCache/>
            </c:numRef>
          </c:xVal>
          <c:yVal>
            <c:numRef>
              <c:f>'Three Theory Curves'!$D$26:$D$45</c:f>
              <c:numCache/>
            </c:numRef>
          </c:yVal>
          <c:smooth val="0"/>
        </c:ser>
        <c:axId val="61789610"/>
        <c:axId val="19235579"/>
      </c:scatterChart>
      <c:valAx>
        <c:axId val="61789610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crossAx val="19235579"/>
        <c:crosses val="autoZero"/>
        <c:crossBetween val="midCat"/>
        <c:dispUnits/>
      </c:valAx>
      <c:valAx>
        <c:axId val="192355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78961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725"/>
          <c:y val="0.11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3475"/>
          <c:w val="0.944"/>
          <c:h val="0.85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'Iterative Search'!$A$6:$A$31</c:f>
              <c:numCache/>
            </c:numRef>
          </c:xVal>
          <c:yVal>
            <c:numRef>
              <c:f>'Iterative Search'!$B$6:$B$31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'Iterative Search'!$D$21:$D$22</c:f>
              <c:numCache/>
            </c:numRef>
          </c:xVal>
          <c:yVal>
            <c:numRef>
              <c:f>'Iterative Search'!$E$21:$E$22</c:f>
              <c:numCache/>
            </c:numRef>
          </c:yVal>
          <c:smooth val="0"/>
        </c:ser>
        <c:axId val="38902484"/>
        <c:axId val="14578037"/>
      </c:scatterChart>
      <c:valAx>
        <c:axId val="38902484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4578037"/>
        <c:crossesAt val="-100"/>
        <c:crossBetween val="midCat"/>
        <c:dispUnits/>
      </c:valAx>
      <c:valAx>
        <c:axId val="14578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890248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25"/>
          <c:w val="0.94625"/>
          <c:h val="0.882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'Sheet1 (2)'!$A$3:$A$22</c:f>
              <c:numCache/>
            </c:numRef>
          </c:xVal>
          <c:yVal>
            <c:numRef>
              <c:f>'Sheet1 (2)'!$B$3:$B$22</c:f>
              <c:numCache>
                <c:ptCount val="20"/>
                <c:pt idx="0">
                  <c:v>0.8264273340356532</c:v>
                </c:pt>
                <c:pt idx="1">
                  <c:v>3.3527029075640913</c:v>
                </c:pt>
                <c:pt idx="2">
                  <c:v>8.239094864156721</c:v>
                </c:pt>
                <c:pt idx="3">
                  <c:v>12.324769662396115</c:v>
                </c:pt>
                <c:pt idx="4">
                  <c:v>31.632141997135655</c:v>
                </c:pt>
                <c:pt idx="5">
                  <c:v>40.760053008135216</c:v>
                </c:pt>
                <c:pt idx="6">
                  <c:v>62.030310096284325</c:v>
                </c:pt>
                <c:pt idx="7">
                  <c:v>82.30359805238902</c:v>
                </c:pt>
                <c:pt idx="8">
                  <c:v>63.7064516588217</c:v>
                </c:pt>
                <c:pt idx="9">
                  <c:v>79.02269160498821</c:v>
                </c:pt>
                <c:pt idx="10">
                  <c:v>83.15505335223938</c:v>
                </c:pt>
                <c:pt idx="11">
                  <c:v>72.80328143567851</c:v>
                </c:pt>
                <c:pt idx="12">
                  <c:v>197.89374135961364</c:v>
                </c:pt>
                <c:pt idx="13">
                  <c:v>215.71947920557218</c:v>
                </c:pt>
                <c:pt idx="14">
                  <c:v>130.40934036052244</c:v>
                </c:pt>
                <c:pt idx="15">
                  <c:v>193.0608739606729</c:v>
                </c:pt>
                <c:pt idx="16">
                  <c:v>392.5332833226884</c:v>
                </c:pt>
                <c:pt idx="17">
                  <c:v>391.71669828173737</c:v>
                </c:pt>
                <c:pt idx="18">
                  <c:v>201.35049952875062</c:v>
                </c:pt>
                <c:pt idx="19">
                  <c:v>368.8591214106924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'Sheet1 (2)'!$A$3:$A$22</c:f>
              <c:numCache/>
            </c:numRef>
          </c:xVal>
          <c:yVal>
            <c:numRef>
              <c:f>'Sheet1 (2)'!$C$3:$C$22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'Sheet1 (2)'!$G$19:$G$20</c:f>
              <c:numCache/>
            </c:numRef>
          </c:xVal>
          <c:yVal>
            <c:numRef>
              <c:f>'Sheet1 (2)'!$H$19:$H$20</c:f>
              <c:numCache/>
            </c:numRef>
          </c:yVal>
          <c:smooth val="0"/>
        </c:ser>
        <c:axId val="64093470"/>
        <c:axId val="39970319"/>
      </c:scatterChart>
      <c:valAx>
        <c:axId val="64093470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Q (ml/s)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970319"/>
        <c:crossesAt val="-200"/>
        <c:crossBetween val="midCat"/>
        <c:dispUnits/>
      </c:valAx>
      <c:valAx>
        <c:axId val="39970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DP (mm Hg)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409347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5"/>
          <c:y val="0.06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16</xdr:row>
      <xdr:rowOff>19050</xdr:rowOff>
    </xdr:from>
    <xdr:to>
      <xdr:col>17</xdr:col>
      <xdr:colOff>485775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267325" y="2609850"/>
        <a:ext cx="58864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11</xdr:row>
      <xdr:rowOff>0</xdr:rowOff>
    </xdr:from>
    <xdr:to>
      <xdr:col>12</xdr:col>
      <xdr:colOff>152400</xdr:colOff>
      <xdr:row>37</xdr:row>
      <xdr:rowOff>123825</xdr:rowOff>
    </xdr:to>
    <xdr:graphicFrame>
      <xdr:nvGraphicFramePr>
        <xdr:cNvPr id="2" name="Chart 2"/>
        <xdr:cNvGraphicFramePr/>
      </xdr:nvGraphicFramePr>
      <xdr:xfrm>
        <a:off x="304800" y="1781175"/>
        <a:ext cx="746760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16</xdr:row>
      <xdr:rowOff>19050</xdr:rowOff>
    </xdr:from>
    <xdr:to>
      <xdr:col>17</xdr:col>
      <xdr:colOff>485775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505450" y="2609850"/>
        <a:ext cx="58864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7</xdr:row>
      <xdr:rowOff>85725</xdr:rowOff>
    </xdr:from>
    <xdr:to>
      <xdr:col>11</xdr:col>
      <xdr:colOff>133350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3505200" y="1219200"/>
        <a:ext cx="36957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29</xdr:row>
      <xdr:rowOff>123825</xdr:rowOff>
    </xdr:from>
    <xdr:to>
      <xdr:col>8</xdr:col>
      <xdr:colOff>257175</xdr:colOff>
      <xdr:row>41</xdr:row>
      <xdr:rowOff>57150</xdr:rowOff>
    </xdr:to>
    <xdr:graphicFrame>
      <xdr:nvGraphicFramePr>
        <xdr:cNvPr id="2" name="Chart 2"/>
        <xdr:cNvGraphicFramePr/>
      </xdr:nvGraphicFramePr>
      <xdr:xfrm>
        <a:off x="1809750" y="4819650"/>
        <a:ext cx="368617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</xdr:row>
      <xdr:rowOff>9525</xdr:rowOff>
    </xdr:from>
    <xdr:to>
      <xdr:col>10</xdr:col>
      <xdr:colOff>571500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1924050" y="819150"/>
        <a:ext cx="47434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16</xdr:row>
      <xdr:rowOff>19050</xdr:rowOff>
    </xdr:from>
    <xdr:to>
      <xdr:col>17</xdr:col>
      <xdr:colOff>485775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267325" y="2609850"/>
        <a:ext cx="58864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D14" sqref="D14"/>
    </sheetView>
  </sheetViews>
  <sheetFormatPr defaultColWidth="9.140625" defaultRowHeight="12.75"/>
  <cols>
    <col min="2" max="2" width="11.57421875" style="0" customWidth="1"/>
    <col min="3" max="3" width="11.7109375" style="0" customWidth="1"/>
  </cols>
  <sheetData>
    <row r="1" spans="2:3" ht="12.75">
      <c r="B1" t="s">
        <v>2</v>
      </c>
      <c r="C1" t="s">
        <v>3</v>
      </c>
    </row>
    <row r="2" spans="1:3" ht="12.75">
      <c r="A2" t="s">
        <v>0</v>
      </c>
      <c r="B2" s="1" t="s">
        <v>1</v>
      </c>
      <c r="C2" s="1" t="s">
        <v>1</v>
      </c>
    </row>
    <row r="3" ht="12.75">
      <c r="A3">
        <v>1</v>
      </c>
    </row>
    <row r="4" ht="12.75">
      <c r="A4">
        <v>2</v>
      </c>
    </row>
    <row r="5" ht="12.75">
      <c r="A5">
        <v>3</v>
      </c>
    </row>
    <row r="6" ht="12.75">
      <c r="A6">
        <v>4</v>
      </c>
    </row>
    <row r="7" ht="12.75">
      <c r="A7">
        <v>5</v>
      </c>
    </row>
    <row r="8" ht="12.75">
      <c r="A8">
        <v>6</v>
      </c>
    </row>
    <row r="9" ht="12.75">
      <c r="A9">
        <v>7</v>
      </c>
    </row>
    <row r="10" ht="12.75">
      <c r="A10">
        <v>8</v>
      </c>
    </row>
    <row r="11" ht="12.75">
      <c r="A11">
        <v>9</v>
      </c>
    </row>
    <row r="12" ht="12.75">
      <c r="A12">
        <v>10</v>
      </c>
    </row>
    <row r="13" ht="12.75">
      <c r="A13">
        <v>11</v>
      </c>
    </row>
    <row r="14" ht="12.75">
      <c r="A14">
        <v>12</v>
      </c>
    </row>
    <row r="15" ht="12.75">
      <c r="A15">
        <v>13</v>
      </c>
    </row>
    <row r="16" ht="12.75">
      <c r="A16">
        <v>14</v>
      </c>
    </row>
    <row r="17" ht="12.75">
      <c r="A17">
        <v>15</v>
      </c>
    </row>
    <row r="18" ht="12.75">
      <c r="A18">
        <v>16</v>
      </c>
    </row>
    <row r="19" ht="12.75">
      <c r="A19">
        <v>17</v>
      </c>
    </row>
    <row r="20" ht="12.75">
      <c r="A20">
        <v>18</v>
      </c>
    </row>
    <row r="21" ht="12.75">
      <c r="A21">
        <v>19</v>
      </c>
    </row>
    <row r="22" ht="12.75">
      <c r="A22">
        <v>20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47"/>
  <sheetViews>
    <sheetView workbookViewId="0" topLeftCell="A11">
      <selection activeCell="F15" sqref="F15:P15"/>
    </sheetView>
  </sheetViews>
  <sheetFormatPr defaultColWidth="9.140625" defaultRowHeight="12.75"/>
  <cols>
    <col min="1" max="1" width="10.140625" style="0" customWidth="1"/>
    <col min="2" max="2" width="11.140625" style="0" customWidth="1"/>
    <col min="3" max="3" width="10.7109375" style="0" customWidth="1"/>
  </cols>
  <sheetData>
    <row r="1" spans="2:3" ht="12.75">
      <c r="B1" t="s">
        <v>2</v>
      </c>
      <c r="C1" t="s">
        <v>3</v>
      </c>
    </row>
    <row r="2" spans="1:16" ht="12.75">
      <c r="A2" t="s">
        <v>0</v>
      </c>
      <c r="B2" s="1" t="s">
        <v>1</v>
      </c>
      <c r="C2" s="1" t="s">
        <v>1</v>
      </c>
      <c r="F2" s="12" t="s">
        <v>4</v>
      </c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2.75">
      <c r="A3">
        <v>1</v>
      </c>
      <c r="B3">
        <f ca="1">A3^2*(0.5+RAND())</f>
        <v>0.7522231136679691</v>
      </c>
      <c r="C3">
        <f>-A3^2</f>
        <v>1</v>
      </c>
      <c r="D3">
        <f>SQRT(C3/2)</f>
        <v>0.7071067811865476</v>
      </c>
      <c r="E3">
        <f>-D3</f>
        <v>-0.7071067811865476</v>
      </c>
      <c r="F3" s="12" t="s">
        <v>5</v>
      </c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2.75">
      <c r="A4">
        <v>2</v>
      </c>
      <c r="B4">
        <f aca="true" ca="1" t="shared" si="0" ref="B4:B22">A4^2*(0.5+RAND())</f>
        <v>3.4632542860832842</v>
      </c>
      <c r="C4">
        <f aca="true" t="shared" si="1" ref="C4:C22">A4^2</f>
        <v>4</v>
      </c>
      <c r="D4">
        <f aca="true" t="shared" si="2" ref="D4:D22">SQRT(C4/2)</f>
        <v>1.4142135623730951</v>
      </c>
      <c r="E4">
        <f aca="true" t="shared" si="3" ref="E4:E22">-D4</f>
        <v>-1.4142135623730951</v>
      </c>
      <c r="F4" s="12" t="s">
        <v>6</v>
      </c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2.75">
      <c r="A5">
        <v>3</v>
      </c>
      <c r="B5">
        <f ca="1" t="shared" si="0"/>
        <v>11.666614421244475</v>
      </c>
      <c r="C5">
        <f t="shared" si="1"/>
        <v>9</v>
      </c>
      <c r="D5">
        <f t="shared" si="2"/>
        <v>2.1213203435596424</v>
      </c>
      <c r="E5">
        <f t="shared" si="3"/>
        <v>-2.1213203435596424</v>
      </c>
      <c r="F5" s="11" t="s">
        <v>7</v>
      </c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2.75">
      <c r="A6">
        <v>4</v>
      </c>
      <c r="B6">
        <f ca="1" t="shared" si="0"/>
        <v>12.751173134612117</v>
      </c>
      <c r="C6">
        <f t="shared" si="1"/>
        <v>16</v>
      </c>
      <c r="D6">
        <f t="shared" si="2"/>
        <v>2.8284271247461903</v>
      </c>
      <c r="E6">
        <f t="shared" si="3"/>
        <v>-2.8284271247461903</v>
      </c>
      <c r="F6" s="11" t="s">
        <v>8</v>
      </c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>
      <c r="A7">
        <v>5</v>
      </c>
      <c r="B7">
        <f ca="1" t="shared" si="0"/>
        <v>27.386440905951858</v>
      </c>
      <c r="C7">
        <f t="shared" si="1"/>
        <v>25</v>
      </c>
      <c r="D7">
        <f t="shared" si="2"/>
        <v>3.5355339059327378</v>
      </c>
      <c r="E7">
        <f t="shared" si="3"/>
        <v>-3.5355339059327378</v>
      </c>
      <c r="F7" s="11" t="s">
        <v>9</v>
      </c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12.75">
      <c r="A8">
        <v>6</v>
      </c>
      <c r="B8">
        <f ca="1" t="shared" si="0"/>
        <v>42.76288226614943</v>
      </c>
      <c r="C8">
        <f t="shared" si="1"/>
        <v>36</v>
      </c>
      <c r="D8">
        <f t="shared" si="2"/>
        <v>4.242640687119285</v>
      </c>
      <c r="E8">
        <f t="shared" si="3"/>
        <v>-4.242640687119285</v>
      </c>
      <c r="F8" s="11" t="s">
        <v>10</v>
      </c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12.75">
      <c r="A9">
        <v>7</v>
      </c>
      <c r="B9">
        <f ca="1" t="shared" si="0"/>
        <v>32.99900020023363</v>
      </c>
      <c r="C9">
        <f t="shared" si="1"/>
        <v>49</v>
      </c>
      <c r="D9">
        <f t="shared" si="2"/>
        <v>4.949747468305833</v>
      </c>
      <c r="E9">
        <f t="shared" si="3"/>
        <v>-4.949747468305833</v>
      </c>
      <c r="F9" s="11" t="s">
        <v>11</v>
      </c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2.75">
      <c r="A10">
        <v>8</v>
      </c>
      <c r="B10">
        <f ca="1" t="shared" si="0"/>
        <v>92.58619023580064</v>
      </c>
      <c r="C10">
        <f t="shared" si="1"/>
        <v>64</v>
      </c>
      <c r="D10">
        <f t="shared" si="2"/>
        <v>5.656854249492381</v>
      </c>
      <c r="E10">
        <f t="shared" si="3"/>
        <v>-5.656854249492381</v>
      </c>
      <c r="F10" s="11" t="s">
        <v>12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2.75">
      <c r="A11">
        <v>9</v>
      </c>
      <c r="B11">
        <f ca="1" t="shared" si="0"/>
        <v>108.687754751189</v>
      </c>
      <c r="C11">
        <f t="shared" si="1"/>
        <v>81</v>
      </c>
      <c r="D11">
        <f t="shared" si="2"/>
        <v>6.363961030678928</v>
      </c>
      <c r="E11">
        <f t="shared" si="3"/>
        <v>-6.363961030678928</v>
      </c>
      <c r="F11" s="11" t="s">
        <v>13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12.75">
      <c r="A12">
        <v>10</v>
      </c>
      <c r="B12">
        <f ca="1" t="shared" si="0"/>
        <v>100.67086368982201</v>
      </c>
      <c r="C12">
        <f t="shared" si="1"/>
        <v>100</v>
      </c>
      <c r="D12">
        <f t="shared" si="2"/>
        <v>7.0710678118654755</v>
      </c>
      <c r="E12">
        <f t="shared" si="3"/>
        <v>-7.0710678118654755</v>
      </c>
      <c r="F12" s="11" t="s">
        <v>14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2.75">
      <c r="A13">
        <v>11</v>
      </c>
      <c r="B13">
        <f ca="1" t="shared" si="0"/>
        <v>154.11759775408925</v>
      </c>
      <c r="C13">
        <f t="shared" si="1"/>
        <v>121</v>
      </c>
      <c r="D13">
        <f t="shared" si="2"/>
        <v>7.7781745930520225</v>
      </c>
      <c r="E13">
        <f t="shared" si="3"/>
        <v>-7.7781745930520225</v>
      </c>
      <c r="F13" s="11" t="s">
        <v>15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2.75">
      <c r="A14">
        <v>12</v>
      </c>
      <c r="B14">
        <f ca="1" t="shared" si="0"/>
        <v>207.04338822003663</v>
      </c>
      <c r="C14">
        <f t="shared" si="1"/>
        <v>144</v>
      </c>
      <c r="D14">
        <f t="shared" si="2"/>
        <v>8.48528137423857</v>
      </c>
      <c r="E14">
        <f t="shared" si="3"/>
        <v>-8.48528137423857</v>
      </c>
      <c r="F14" s="11" t="s">
        <v>17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2.75">
      <c r="A15">
        <v>13</v>
      </c>
      <c r="B15">
        <f ca="1" t="shared" si="0"/>
        <v>99.98789632016009</v>
      </c>
      <c r="C15">
        <f t="shared" si="1"/>
        <v>169</v>
      </c>
      <c r="D15">
        <f t="shared" si="2"/>
        <v>9.192388155425117</v>
      </c>
      <c r="E15">
        <f t="shared" si="3"/>
        <v>-9.192388155425117</v>
      </c>
      <c r="F15" s="11" t="s">
        <v>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2.75">
      <c r="A16">
        <v>14</v>
      </c>
      <c r="B16">
        <f ca="1" t="shared" si="0"/>
        <v>277.5664327356752</v>
      </c>
      <c r="C16">
        <f t="shared" si="1"/>
        <v>196</v>
      </c>
      <c r="D16">
        <f t="shared" si="2"/>
        <v>9.899494936611665</v>
      </c>
      <c r="E16">
        <f t="shared" si="3"/>
        <v>-9.899494936611665</v>
      </c>
      <c r="F16" s="11" t="s">
        <v>18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5" ht="12.75">
      <c r="A17">
        <v>15</v>
      </c>
      <c r="B17">
        <f ca="1" t="shared" si="0"/>
        <v>139.08685849304476</v>
      </c>
      <c r="C17">
        <f t="shared" si="1"/>
        <v>225</v>
      </c>
      <c r="D17">
        <f t="shared" si="2"/>
        <v>10.606601717798213</v>
      </c>
      <c r="E17">
        <f t="shared" si="3"/>
        <v>-10.606601717798213</v>
      </c>
    </row>
    <row r="18" spans="1:5" ht="12.75">
      <c r="A18">
        <v>16</v>
      </c>
      <c r="B18">
        <f ca="1" t="shared" si="0"/>
        <v>351.1137404089832</v>
      </c>
      <c r="C18">
        <f t="shared" si="1"/>
        <v>256</v>
      </c>
      <c r="D18">
        <f t="shared" si="2"/>
        <v>11.313708498984761</v>
      </c>
      <c r="E18">
        <f t="shared" si="3"/>
        <v>-11.313708498984761</v>
      </c>
    </row>
    <row r="19" spans="1:8" ht="12.75">
      <c r="A19">
        <v>17</v>
      </c>
      <c r="B19">
        <f ca="1" t="shared" si="0"/>
        <v>250.10769659570084</v>
      </c>
      <c r="C19">
        <f t="shared" si="1"/>
        <v>289</v>
      </c>
      <c r="D19">
        <f t="shared" si="2"/>
        <v>12.020815280171307</v>
      </c>
      <c r="E19">
        <f t="shared" si="3"/>
        <v>-12.020815280171307</v>
      </c>
      <c r="G19">
        <v>0</v>
      </c>
      <c r="H19">
        <v>0</v>
      </c>
    </row>
    <row r="20" spans="1:8" ht="12.75">
      <c r="A20">
        <v>18</v>
      </c>
      <c r="B20">
        <f ca="1" t="shared" si="0"/>
        <v>232.89788573272514</v>
      </c>
      <c r="C20">
        <f t="shared" si="1"/>
        <v>324</v>
      </c>
      <c r="D20">
        <f t="shared" si="2"/>
        <v>12.727922061357855</v>
      </c>
      <c r="E20">
        <f t="shared" si="3"/>
        <v>-12.727922061357855</v>
      </c>
      <c r="G20">
        <v>20</v>
      </c>
      <c r="H20">
        <v>0</v>
      </c>
    </row>
    <row r="21" spans="1:5" ht="12.75">
      <c r="A21">
        <v>19</v>
      </c>
      <c r="B21">
        <f ca="1" t="shared" si="0"/>
        <v>201.6718954334796</v>
      </c>
      <c r="C21">
        <f t="shared" si="1"/>
        <v>361</v>
      </c>
      <c r="D21">
        <f t="shared" si="2"/>
        <v>13.435028842544403</v>
      </c>
      <c r="E21">
        <f t="shared" si="3"/>
        <v>-13.435028842544403</v>
      </c>
    </row>
    <row r="22" spans="1:5" ht="12.75">
      <c r="A22">
        <v>20</v>
      </c>
      <c r="B22">
        <f ca="1" t="shared" si="0"/>
        <v>386.2919938321451</v>
      </c>
      <c r="C22">
        <f t="shared" si="1"/>
        <v>400</v>
      </c>
      <c r="D22">
        <f t="shared" si="2"/>
        <v>14.142135623730951</v>
      </c>
      <c r="E22">
        <f t="shared" si="3"/>
        <v>-14.142135623730951</v>
      </c>
    </row>
    <row r="24" ht="12.75">
      <c r="D24">
        <v>1</v>
      </c>
    </row>
    <row r="25" ht="12.75">
      <c r="A25">
        <v>1</v>
      </c>
    </row>
    <row r="26" ht="12.75">
      <c r="F26">
        <v>3</v>
      </c>
    </row>
    <row r="27" ht="12.75">
      <c r="C27">
        <f>A25*2</f>
        <v>2</v>
      </c>
    </row>
    <row r="28" spans="1:8" ht="12.75">
      <c r="A28">
        <v>1</v>
      </c>
      <c r="H28">
        <v>8</v>
      </c>
    </row>
    <row r="29" ht="12.75">
      <c r="E29">
        <v>1</v>
      </c>
    </row>
    <row r="30" spans="1:3" ht="12.75">
      <c r="A30">
        <f>IU28*2</f>
        <v>0</v>
      </c>
      <c r="C30" s="2" t="s">
        <v>23</v>
      </c>
    </row>
    <row r="32" spans="2:5" ht="12.75">
      <c r="B32">
        <v>7</v>
      </c>
      <c r="D32">
        <v>3</v>
      </c>
      <c r="E32">
        <v>3</v>
      </c>
    </row>
    <row r="34" spans="2:7" ht="12.75">
      <c r="B34">
        <v>3</v>
      </c>
      <c r="F34">
        <v>8</v>
      </c>
      <c r="G34">
        <v>8</v>
      </c>
    </row>
    <row r="36" ht="12.75">
      <c r="D36">
        <v>3</v>
      </c>
    </row>
    <row r="37" spans="1:2" ht="12.75">
      <c r="A37">
        <v>1</v>
      </c>
      <c r="B37">
        <v>1</v>
      </c>
    </row>
    <row r="38" spans="1:6" ht="12.75">
      <c r="A38">
        <v>3</v>
      </c>
      <c r="B38">
        <v>3</v>
      </c>
      <c r="F38">
        <v>8</v>
      </c>
    </row>
    <row r="39" spans="1:2" ht="12.75">
      <c r="A39">
        <v>7</v>
      </c>
      <c r="B39">
        <v>7</v>
      </c>
    </row>
    <row r="40" spans="1:2" ht="12.75">
      <c r="A40">
        <v>29</v>
      </c>
      <c r="B40">
        <v>29</v>
      </c>
    </row>
    <row r="41" spans="1:2" ht="12.75">
      <c r="A41">
        <v>13</v>
      </c>
      <c r="B41">
        <v>13</v>
      </c>
    </row>
    <row r="42" spans="1:2" ht="12.75">
      <c r="A42">
        <v>3</v>
      </c>
      <c r="B42">
        <v>3</v>
      </c>
    </row>
    <row r="43" ht="12.75">
      <c r="B43">
        <v>1</v>
      </c>
    </row>
    <row r="46" spans="1:2" ht="12.75">
      <c r="A46">
        <v>0</v>
      </c>
      <c r="B46">
        <v>0</v>
      </c>
    </row>
    <row r="47" spans="1:2" ht="12.75">
      <c r="A47">
        <v>25</v>
      </c>
      <c r="B47">
        <v>0</v>
      </c>
    </row>
  </sheetData>
  <mergeCells count="15">
    <mergeCell ref="F2:P2"/>
    <mergeCell ref="F3:P3"/>
    <mergeCell ref="F4:P4"/>
    <mergeCell ref="F5:P5"/>
    <mergeCell ref="F6:P6"/>
    <mergeCell ref="F7:P7"/>
    <mergeCell ref="F8:P8"/>
    <mergeCell ref="F9:P9"/>
    <mergeCell ref="F14:P14"/>
    <mergeCell ref="F15:P15"/>
    <mergeCell ref="F16:P16"/>
    <mergeCell ref="F10:P10"/>
    <mergeCell ref="F11:P11"/>
    <mergeCell ref="F12:P12"/>
    <mergeCell ref="F13:P1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P90"/>
  <sheetViews>
    <sheetView tabSelected="1" workbookViewId="0" topLeftCell="A1">
      <pane xSplit="1455" ySplit="765" topLeftCell="A49" activePane="bottomRight" state="split"/>
      <selection pane="topLeft" activeCell="A1" sqref="A1"/>
      <selection pane="topRight" activeCell="F1" sqref="F1"/>
      <selection pane="bottomLeft" activeCell="A8" sqref="A8"/>
      <selection pane="bottomRight" activeCell="K55" sqref="K55"/>
    </sheetView>
  </sheetViews>
  <sheetFormatPr defaultColWidth="9.140625" defaultRowHeight="12.75"/>
  <cols>
    <col min="1" max="1" width="10.140625" style="0" customWidth="1"/>
    <col min="2" max="2" width="11.140625" style="0" customWidth="1"/>
    <col min="3" max="3" width="10.7109375" style="0" customWidth="1"/>
    <col min="6" max="6" width="12.7109375" style="0" bestFit="1" customWidth="1"/>
  </cols>
  <sheetData>
    <row r="1" spans="1:3" ht="12.75">
      <c r="A1" s="5"/>
      <c r="B1" s="5" t="s">
        <v>2</v>
      </c>
      <c r="C1" s="5" t="s">
        <v>3</v>
      </c>
    </row>
    <row r="2" spans="1:16" ht="12.75">
      <c r="A2" s="5" t="s">
        <v>0</v>
      </c>
      <c r="B2" s="4" t="s">
        <v>24</v>
      </c>
      <c r="C2" s="4" t="s">
        <v>24</v>
      </c>
      <c r="F2" s="12" t="s">
        <v>4</v>
      </c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2.75">
      <c r="A3" s="3">
        <v>1</v>
      </c>
      <c r="B3">
        <f aca="true" ca="1" t="shared" si="0" ref="B3:B22">A3^2*(0.5+RAND())</f>
        <v>0.5083501917033744</v>
      </c>
      <c r="C3">
        <f>-A3^2</f>
        <v>1</v>
      </c>
      <c r="D3">
        <f aca="true" t="shared" si="1" ref="D3:D22">SQRT(C3/2)</f>
        <v>0.7071067811865476</v>
      </c>
      <c r="E3">
        <f aca="true" t="shared" si="2" ref="E3:E22">-D3</f>
        <v>-0.7071067811865476</v>
      </c>
      <c r="F3" s="12" t="s">
        <v>5</v>
      </c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2.75">
      <c r="A4" s="3">
        <v>2</v>
      </c>
      <c r="B4">
        <f ca="1" t="shared" si="0"/>
        <v>3.8664471419893456</v>
      </c>
      <c r="C4">
        <f aca="true" t="shared" si="3" ref="C4:C22">A4^2</f>
        <v>4</v>
      </c>
      <c r="D4">
        <f t="shared" si="1"/>
        <v>1.4142135623730951</v>
      </c>
      <c r="E4">
        <f t="shared" si="2"/>
        <v>-1.4142135623730951</v>
      </c>
      <c r="F4" s="12" t="s">
        <v>6</v>
      </c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2.75">
      <c r="A5" s="3">
        <v>3</v>
      </c>
      <c r="B5">
        <f ca="1" t="shared" si="0"/>
        <v>12.69694098748355</v>
      </c>
      <c r="C5">
        <f t="shared" si="3"/>
        <v>9</v>
      </c>
      <c r="D5">
        <f t="shared" si="1"/>
        <v>2.1213203435596424</v>
      </c>
      <c r="E5">
        <f t="shared" si="2"/>
        <v>-2.1213203435596424</v>
      </c>
      <c r="F5" s="11" t="s">
        <v>7</v>
      </c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2.75">
      <c r="A6" s="3">
        <v>4</v>
      </c>
      <c r="B6">
        <f ca="1" t="shared" si="0"/>
        <v>22.891627813863668</v>
      </c>
      <c r="C6">
        <f t="shared" si="3"/>
        <v>16</v>
      </c>
      <c r="D6">
        <f t="shared" si="1"/>
        <v>2.8284271247461903</v>
      </c>
      <c r="E6">
        <f t="shared" si="2"/>
        <v>-2.8284271247461903</v>
      </c>
      <c r="F6" s="11" t="s">
        <v>8</v>
      </c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>
      <c r="A7" s="3">
        <v>5</v>
      </c>
      <c r="B7">
        <f ca="1" t="shared" si="0"/>
        <v>28.221993211810847</v>
      </c>
      <c r="C7">
        <f t="shared" si="3"/>
        <v>25</v>
      </c>
      <c r="D7">
        <f t="shared" si="1"/>
        <v>3.5355339059327378</v>
      </c>
      <c r="E7">
        <f t="shared" si="2"/>
        <v>-3.5355339059327378</v>
      </c>
      <c r="F7" s="11" t="s">
        <v>9</v>
      </c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12.75">
      <c r="A8" s="3">
        <v>6</v>
      </c>
      <c r="B8">
        <f ca="1" t="shared" si="0"/>
        <v>22.380356547673518</v>
      </c>
      <c r="C8">
        <f t="shared" si="3"/>
        <v>36</v>
      </c>
      <c r="D8">
        <f t="shared" si="1"/>
        <v>4.242640687119285</v>
      </c>
      <c r="E8">
        <f t="shared" si="2"/>
        <v>-4.242640687119285</v>
      </c>
      <c r="F8" s="11" t="s">
        <v>10</v>
      </c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12.75">
      <c r="A9" s="3">
        <v>7</v>
      </c>
      <c r="B9">
        <f ca="1" t="shared" si="0"/>
        <v>71.01624226431348</v>
      </c>
      <c r="C9">
        <f t="shared" si="3"/>
        <v>49</v>
      </c>
      <c r="D9">
        <f t="shared" si="1"/>
        <v>4.949747468305833</v>
      </c>
      <c r="E9">
        <f t="shared" si="2"/>
        <v>-4.949747468305833</v>
      </c>
      <c r="F9" s="11" t="s">
        <v>11</v>
      </c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2.75">
      <c r="A10" s="3">
        <v>8</v>
      </c>
      <c r="B10">
        <f ca="1" t="shared" si="0"/>
        <v>38.32734438260415</v>
      </c>
      <c r="C10">
        <f t="shared" si="3"/>
        <v>64</v>
      </c>
      <c r="D10">
        <f t="shared" si="1"/>
        <v>5.656854249492381</v>
      </c>
      <c r="E10">
        <f t="shared" si="2"/>
        <v>-5.656854249492381</v>
      </c>
      <c r="F10" s="11" t="s">
        <v>12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2.75">
      <c r="A11" s="3">
        <v>9</v>
      </c>
      <c r="B11">
        <f ca="1" t="shared" si="0"/>
        <v>63.88789496830446</v>
      </c>
      <c r="C11">
        <f t="shared" si="3"/>
        <v>81</v>
      </c>
      <c r="D11">
        <f t="shared" si="1"/>
        <v>6.363961030678928</v>
      </c>
      <c r="E11">
        <f t="shared" si="2"/>
        <v>-6.363961030678928</v>
      </c>
      <c r="F11" s="11" t="s">
        <v>13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12.75">
      <c r="A12" s="3">
        <v>10</v>
      </c>
      <c r="B12">
        <f ca="1" t="shared" si="0"/>
        <v>59.26659038415476</v>
      </c>
      <c r="C12">
        <f t="shared" si="3"/>
        <v>100</v>
      </c>
      <c r="D12">
        <f t="shared" si="1"/>
        <v>7.0710678118654755</v>
      </c>
      <c r="E12">
        <f t="shared" si="2"/>
        <v>-7.0710678118654755</v>
      </c>
      <c r="F12" s="11" t="s">
        <v>14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2.75">
      <c r="A13" s="3">
        <v>11</v>
      </c>
      <c r="B13">
        <f ca="1" t="shared" si="0"/>
        <v>70.34014487835388</v>
      </c>
      <c r="C13">
        <f t="shared" si="3"/>
        <v>121</v>
      </c>
      <c r="D13">
        <f t="shared" si="1"/>
        <v>7.7781745930520225</v>
      </c>
      <c r="E13">
        <f t="shared" si="2"/>
        <v>-7.7781745930520225</v>
      </c>
      <c r="F13" s="11" t="s">
        <v>15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2.75">
      <c r="A14" s="3">
        <v>12</v>
      </c>
      <c r="B14">
        <f ca="1" t="shared" si="0"/>
        <v>200.6569303742555</v>
      </c>
      <c r="C14">
        <f t="shared" si="3"/>
        <v>144</v>
      </c>
      <c r="D14">
        <f t="shared" si="1"/>
        <v>8.48528137423857</v>
      </c>
      <c r="E14">
        <f t="shared" si="2"/>
        <v>-8.48528137423857</v>
      </c>
      <c r="F14" s="11" t="s">
        <v>17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2.75">
      <c r="A15" s="3">
        <v>13</v>
      </c>
      <c r="B15">
        <f ca="1" t="shared" si="0"/>
        <v>225.70865589633635</v>
      </c>
      <c r="C15">
        <f t="shared" si="3"/>
        <v>169</v>
      </c>
      <c r="D15">
        <f t="shared" si="1"/>
        <v>9.192388155425117</v>
      </c>
      <c r="E15">
        <f t="shared" si="2"/>
        <v>-9.192388155425117</v>
      </c>
      <c r="F15" s="11" t="s">
        <v>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2.75">
      <c r="A16" s="3">
        <v>14</v>
      </c>
      <c r="B16">
        <f ca="1" t="shared" si="0"/>
        <v>199.5608539722503</v>
      </c>
      <c r="C16">
        <f t="shared" si="3"/>
        <v>196</v>
      </c>
      <c r="D16">
        <f t="shared" si="1"/>
        <v>9.899494936611665</v>
      </c>
      <c r="E16">
        <f t="shared" si="2"/>
        <v>-9.899494936611665</v>
      </c>
      <c r="F16" s="11" t="s">
        <v>18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5" ht="12.75">
      <c r="A17" s="3">
        <v>15</v>
      </c>
      <c r="B17">
        <f ca="1" t="shared" si="0"/>
        <v>153.4290937003419</v>
      </c>
      <c r="C17">
        <f t="shared" si="3"/>
        <v>225</v>
      </c>
      <c r="D17">
        <f t="shared" si="1"/>
        <v>10.606601717798213</v>
      </c>
      <c r="E17">
        <f t="shared" si="2"/>
        <v>-10.606601717798213</v>
      </c>
    </row>
    <row r="18" spans="1:5" ht="12.75">
      <c r="A18" s="3">
        <v>16</v>
      </c>
      <c r="B18">
        <f ca="1" t="shared" si="0"/>
        <v>350.5720156046059</v>
      </c>
      <c r="C18">
        <f t="shared" si="3"/>
        <v>256</v>
      </c>
      <c r="D18">
        <f t="shared" si="1"/>
        <v>11.313708498984761</v>
      </c>
      <c r="E18">
        <f t="shared" si="2"/>
        <v>-11.313708498984761</v>
      </c>
    </row>
    <row r="19" spans="1:8" ht="12.75">
      <c r="A19" s="3">
        <v>17</v>
      </c>
      <c r="B19">
        <f ca="1" t="shared" si="0"/>
        <v>313.99001368128955</v>
      </c>
      <c r="C19">
        <f t="shared" si="3"/>
        <v>289</v>
      </c>
      <c r="D19">
        <f t="shared" si="1"/>
        <v>12.020815280171307</v>
      </c>
      <c r="E19">
        <f t="shared" si="2"/>
        <v>-12.020815280171307</v>
      </c>
      <c r="G19">
        <v>0</v>
      </c>
      <c r="H19">
        <v>0</v>
      </c>
    </row>
    <row r="20" spans="1:8" ht="12.75">
      <c r="A20" s="3">
        <v>18</v>
      </c>
      <c r="B20">
        <f ca="1" t="shared" si="0"/>
        <v>273.7396355688518</v>
      </c>
      <c r="C20">
        <f t="shared" si="3"/>
        <v>324</v>
      </c>
      <c r="D20">
        <f t="shared" si="1"/>
        <v>12.727922061357855</v>
      </c>
      <c r="E20">
        <f t="shared" si="2"/>
        <v>-12.727922061357855</v>
      </c>
      <c r="G20">
        <v>20</v>
      </c>
      <c r="H20">
        <v>0</v>
      </c>
    </row>
    <row r="21" spans="1:5" ht="12.75">
      <c r="A21" s="3">
        <v>19</v>
      </c>
      <c r="B21">
        <f ca="1" t="shared" si="0"/>
        <v>382.76062726540283</v>
      </c>
      <c r="C21">
        <f t="shared" si="3"/>
        <v>361</v>
      </c>
      <c r="D21">
        <f t="shared" si="1"/>
        <v>13.435028842544403</v>
      </c>
      <c r="E21">
        <f t="shared" si="2"/>
        <v>-13.435028842544403</v>
      </c>
    </row>
    <row r="22" spans="1:5" ht="12.75">
      <c r="A22" s="3">
        <v>20</v>
      </c>
      <c r="B22">
        <f ca="1" t="shared" si="0"/>
        <v>336.7461801810009</v>
      </c>
      <c r="C22">
        <f t="shared" si="3"/>
        <v>400</v>
      </c>
      <c r="D22">
        <f t="shared" si="1"/>
        <v>14.142135623730951</v>
      </c>
      <c r="E22">
        <f t="shared" si="2"/>
        <v>-14.142135623730951</v>
      </c>
    </row>
    <row r="24" ht="12.75">
      <c r="D24">
        <v>1</v>
      </c>
    </row>
    <row r="25" ht="12.75">
      <c r="A25">
        <v>1</v>
      </c>
    </row>
    <row r="26" ht="12.75">
      <c r="F26">
        <v>3</v>
      </c>
    </row>
    <row r="27" ht="12.75">
      <c r="C27">
        <f>A25*2</f>
        <v>2</v>
      </c>
    </row>
    <row r="28" spans="1:8" ht="12.75">
      <c r="A28">
        <v>1</v>
      </c>
      <c r="H28">
        <v>8</v>
      </c>
    </row>
    <row r="29" ht="12.75">
      <c r="E29">
        <v>1</v>
      </c>
    </row>
    <row r="30" spans="1:3" ht="12.75">
      <c r="A30">
        <f>IU28*2</f>
        <v>0</v>
      </c>
      <c r="C30" s="2" t="s">
        <v>23</v>
      </c>
    </row>
    <row r="32" spans="2:5" ht="12.75">
      <c r="B32">
        <v>7</v>
      </c>
      <c r="D32">
        <v>3</v>
      </c>
      <c r="E32">
        <v>3</v>
      </c>
    </row>
    <row r="34" spans="2:7" ht="12.75">
      <c r="B34">
        <v>3</v>
      </c>
      <c r="F34">
        <v>8</v>
      </c>
      <c r="G34">
        <v>8</v>
      </c>
    </row>
    <row r="36" ht="12.75">
      <c r="D36">
        <v>3</v>
      </c>
    </row>
    <row r="37" spans="1:2" ht="12.75">
      <c r="A37">
        <v>1</v>
      </c>
      <c r="B37">
        <v>1</v>
      </c>
    </row>
    <row r="38" spans="1:6" ht="12.75">
      <c r="A38">
        <v>3</v>
      </c>
      <c r="B38">
        <v>3</v>
      </c>
      <c r="F38">
        <v>8</v>
      </c>
    </row>
    <row r="39" spans="1:2" ht="12.75">
      <c r="A39">
        <v>7</v>
      </c>
      <c r="B39">
        <v>7</v>
      </c>
    </row>
    <row r="40" spans="1:2" ht="12.75">
      <c r="A40">
        <v>29</v>
      </c>
      <c r="B40">
        <v>29</v>
      </c>
    </row>
    <row r="41" spans="1:2" ht="12.75">
      <c r="A41">
        <v>13</v>
      </c>
      <c r="B41">
        <v>13</v>
      </c>
    </row>
    <row r="42" spans="1:2" ht="12.75">
      <c r="A42">
        <v>3</v>
      </c>
      <c r="B42">
        <v>3</v>
      </c>
    </row>
    <row r="43" ht="12.75">
      <c r="B43">
        <v>1</v>
      </c>
    </row>
    <row r="46" spans="1:2" ht="12.75">
      <c r="A46">
        <v>0</v>
      </c>
      <c r="B46">
        <v>0</v>
      </c>
    </row>
    <row r="47" spans="1:2" ht="12.75">
      <c r="A47">
        <v>25</v>
      </c>
      <c r="B47">
        <v>0</v>
      </c>
    </row>
    <row r="51" spans="2:6" ht="12.75">
      <c r="B51">
        <v>0.5265469065345167</v>
      </c>
      <c r="E51" t="s">
        <v>25</v>
      </c>
      <c r="F51" s="7">
        <f>mass*Celerity^2</f>
        <v>90000000</v>
      </c>
    </row>
    <row r="52" spans="2:6" ht="12.75">
      <c r="B52">
        <v>5.88495810393903</v>
      </c>
      <c r="E52" t="s">
        <v>26</v>
      </c>
      <c r="F52" s="6">
        <v>1E-09</v>
      </c>
    </row>
    <row r="53" spans="2:6" ht="12.75">
      <c r="B53">
        <v>7.6194199630484585</v>
      </c>
      <c r="E53" t="s">
        <v>27</v>
      </c>
      <c r="F53" s="6">
        <v>300000000</v>
      </c>
    </row>
    <row r="54" ht="12.75">
      <c r="B54">
        <v>13.396274751812488</v>
      </c>
    </row>
    <row r="55" spans="2:6" ht="12.75">
      <c r="B55">
        <v>36.32900805359759</v>
      </c>
      <c r="E55" t="s">
        <v>28</v>
      </c>
      <c r="F55">
        <v>2.39</v>
      </c>
    </row>
    <row r="56" ht="12.75">
      <c r="B56">
        <v>52.18082152994846</v>
      </c>
    </row>
    <row r="57" ht="12.75">
      <c r="B57">
        <v>39.43111215418466</v>
      </c>
    </row>
    <row r="58" ht="12.75">
      <c r="B58">
        <v>47.64235567078579</v>
      </c>
    </row>
    <row r="59" ht="12.75">
      <c r="B59">
        <v>51.83093763449306</v>
      </c>
    </row>
    <row r="60" spans="2:10" ht="12.75">
      <c r="B60">
        <v>144.76716322410473</v>
      </c>
      <c r="D60">
        <f ca="1">10+RAND()</f>
        <v>10.038808065532976</v>
      </c>
      <c r="E60">
        <f ca="1">10.5+RAND()</f>
        <v>10.602458779258086</v>
      </c>
      <c r="G60">
        <v>10.57526225818993</v>
      </c>
      <c r="H60">
        <v>11.371403900818162</v>
      </c>
      <c r="J60" t="s">
        <v>29</v>
      </c>
    </row>
    <row r="61" spans="2:8" ht="13.5" thickBot="1">
      <c r="B61">
        <v>170.3629741706264</v>
      </c>
      <c r="D61">
        <f aca="true" ca="1" t="shared" si="4" ref="D61:D69">10+RAND()</f>
        <v>10.192564307761131</v>
      </c>
      <c r="E61">
        <f aca="true" ca="1" t="shared" si="5" ref="E61:E69">10.5+RAND()</f>
        <v>10.649298846597503</v>
      </c>
      <c r="G61">
        <v>10.577193062751247</v>
      </c>
      <c r="H61">
        <v>11.1193204936086</v>
      </c>
    </row>
    <row r="62" spans="2:12" ht="12.75">
      <c r="B62">
        <v>171.81045056195686</v>
      </c>
      <c r="D62">
        <f ca="1" t="shared" si="4"/>
        <v>10.65572678236731</v>
      </c>
      <c r="E62">
        <f ca="1" t="shared" si="5"/>
        <v>11.316753054310993</v>
      </c>
      <c r="G62">
        <v>10.15736607637429</v>
      </c>
      <c r="H62">
        <v>11.163029009053142</v>
      </c>
      <c r="J62" s="10"/>
      <c r="K62" s="10" t="s">
        <v>30</v>
      </c>
      <c r="L62" s="10" t="s">
        <v>31</v>
      </c>
    </row>
    <row r="63" spans="2:12" ht="12.75">
      <c r="B63">
        <v>192.03074020607673</v>
      </c>
      <c r="D63">
        <f ca="1" t="shared" si="4"/>
        <v>10.763984921388328</v>
      </c>
      <c r="E63">
        <f ca="1" t="shared" si="5"/>
        <v>11.382161232160342</v>
      </c>
      <c r="G63">
        <v>10.890736355092171</v>
      </c>
      <c r="H63">
        <v>11.382539120135126</v>
      </c>
      <c r="J63" s="8" t="s">
        <v>32</v>
      </c>
      <c r="K63" s="8">
        <v>10.504829537995873</v>
      </c>
      <c r="L63" s="8">
        <v>11.063149335346813</v>
      </c>
    </row>
    <row r="64" spans="2:12" ht="12.75">
      <c r="B64">
        <v>200.26621049373855</v>
      </c>
      <c r="D64">
        <f ca="1" t="shared" si="4"/>
        <v>10.64069447428028</v>
      </c>
      <c r="E64">
        <f ca="1" t="shared" si="5"/>
        <v>11.322028582460007</v>
      </c>
      <c r="G64">
        <v>10.339761603426883</v>
      </c>
      <c r="H64">
        <v>10.941204710910437</v>
      </c>
      <c r="J64" s="8" t="s">
        <v>33</v>
      </c>
      <c r="K64" s="8">
        <v>0.07714251122855684</v>
      </c>
      <c r="L64" s="8">
        <v>0.09062478071074212</v>
      </c>
    </row>
    <row r="65" spans="2:12" ht="12.75">
      <c r="B65">
        <v>155.92205628662344</v>
      </c>
      <c r="D65">
        <f ca="1" t="shared" si="4"/>
        <v>10.492511127982652</v>
      </c>
      <c r="E65">
        <f ca="1" t="shared" si="5"/>
        <v>11.346038720979777</v>
      </c>
      <c r="G65">
        <v>10.622825304236608</v>
      </c>
      <c r="H65">
        <v>10.81481001393388</v>
      </c>
      <c r="J65" s="8" t="s">
        <v>34</v>
      </c>
      <c r="K65" s="8">
        <v>10</v>
      </c>
      <c r="L65" s="8">
        <v>10</v>
      </c>
    </row>
    <row r="66" spans="2:12" ht="12.75">
      <c r="B66">
        <v>333.86705102140974</v>
      </c>
      <c r="D66">
        <f ca="1" t="shared" si="4"/>
        <v>10.960338634603431</v>
      </c>
      <c r="E66">
        <f ca="1" t="shared" si="5"/>
        <v>10.815858577666404</v>
      </c>
      <c r="G66">
        <v>10.957378905327484</v>
      </c>
      <c r="H66">
        <v>11.252976300513128</v>
      </c>
      <c r="J66" s="8" t="s">
        <v>35</v>
      </c>
      <c r="K66" s="8">
        <v>0.08388364596964948</v>
      </c>
      <c r="L66" s="8"/>
    </row>
    <row r="67" spans="2:12" ht="12.75">
      <c r="B67">
        <v>301.0679474316016</v>
      </c>
      <c r="D67">
        <f ca="1" t="shared" si="4"/>
        <v>10.671554788368667</v>
      </c>
      <c r="E67">
        <f ca="1" t="shared" si="5"/>
        <v>11.165813982235704</v>
      </c>
      <c r="G67">
        <v>10.316706787601431</v>
      </c>
      <c r="H67">
        <v>10.671932823159286</v>
      </c>
      <c r="J67" s="8" t="s">
        <v>36</v>
      </c>
      <c r="K67" s="8">
        <v>0</v>
      </c>
      <c r="L67" s="8"/>
    </row>
    <row r="68" spans="2:12" ht="12.75">
      <c r="B68">
        <v>383.31291809168323</v>
      </c>
      <c r="D68">
        <f ca="1" t="shared" si="4"/>
        <v>10.450223128012112</v>
      </c>
      <c r="E68">
        <f ca="1" t="shared" si="5"/>
        <v>10.737333081080578</v>
      </c>
      <c r="G68">
        <v>10.141779202519922</v>
      </c>
      <c r="H68">
        <v>10.55879377693701</v>
      </c>
      <c r="J68" s="8" t="s">
        <v>37</v>
      </c>
      <c r="K68" s="8">
        <v>18</v>
      </c>
      <c r="L68" s="8"/>
    </row>
    <row r="69" spans="2:12" ht="12.75">
      <c r="B69">
        <v>208.81491526987625</v>
      </c>
      <c r="D69">
        <f ca="1" t="shared" si="4"/>
        <v>10.531289244127038</v>
      </c>
      <c r="E69">
        <f ca="1" t="shared" si="5"/>
        <v>10.614687186028277</v>
      </c>
      <c r="G69">
        <v>10.46928582443876</v>
      </c>
      <c r="H69">
        <v>11.35548320439937</v>
      </c>
      <c r="J69" s="8" t="s">
        <v>38</v>
      </c>
      <c r="K69" s="8">
        <v>-4.310517181740826</v>
      </c>
      <c r="L69" s="8"/>
    </row>
    <row r="70" spans="2:12" ht="12.75">
      <c r="B70">
        <v>408.32914603614256</v>
      </c>
      <c r="J70" s="8" t="s">
        <v>39</v>
      </c>
      <c r="K70" s="8">
        <v>0.00021058133406540102</v>
      </c>
      <c r="L70" s="8"/>
    </row>
    <row r="71" spans="10:12" ht="12.75">
      <c r="J71" s="8" t="s">
        <v>40</v>
      </c>
      <c r="K71" s="8">
        <v>1.7340635923093939</v>
      </c>
      <c r="L71" s="8"/>
    </row>
    <row r="72" spans="10:12" ht="12.75">
      <c r="J72" s="8" t="s">
        <v>41</v>
      </c>
      <c r="K72" s="8">
        <v>0.00042116266813080203</v>
      </c>
      <c r="L72" s="8"/>
    </row>
    <row r="73" spans="10:12" ht="13.5" thickBot="1">
      <c r="J73" s="9" t="s">
        <v>42</v>
      </c>
      <c r="K73" s="9">
        <v>2.1009220368611805</v>
      </c>
      <c r="L73" s="9"/>
    </row>
    <row r="80" ht="12.75">
      <c r="B80">
        <v>7</v>
      </c>
    </row>
    <row r="82" ht="12.75">
      <c r="B82">
        <v>3</v>
      </c>
    </row>
    <row r="85" ht="12.75">
      <c r="B85">
        <v>1</v>
      </c>
    </row>
    <row r="86" ht="12.75">
      <c r="B86">
        <v>3</v>
      </c>
    </row>
    <row r="87" ht="12.75">
      <c r="B87">
        <v>7</v>
      </c>
    </row>
    <row r="88" ht="12.75">
      <c r="B88">
        <v>29</v>
      </c>
    </row>
    <row r="89" ht="12.75">
      <c r="B89">
        <v>13</v>
      </c>
    </row>
    <row r="90" ht="12.75">
      <c r="B90">
        <v>3</v>
      </c>
    </row>
  </sheetData>
  <mergeCells count="15">
    <mergeCell ref="F14:P14"/>
    <mergeCell ref="F15:P15"/>
    <mergeCell ref="F16:P16"/>
    <mergeCell ref="F10:P10"/>
    <mergeCell ref="F11:P11"/>
    <mergeCell ref="F12:P12"/>
    <mergeCell ref="F13:P13"/>
    <mergeCell ref="F6:P6"/>
    <mergeCell ref="F7:P7"/>
    <mergeCell ref="F8:P8"/>
    <mergeCell ref="F9:P9"/>
    <mergeCell ref="F2:P2"/>
    <mergeCell ref="F3:P3"/>
    <mergeCell ref="F4:P4"/>
    <mergeCell ref="F5:P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2:C24"/>
  <sheetViews>
    <sheetView workbookViewId="0" topLeftCell="A4">
      <selection activeCell="B4" sqref="B4"/>
    </sheetView>
  </sheetViews>
  <sheetFormatPr defaultColWidth="9.140625" defaultRowHeight="12.75"/>
  <sheetData>
    <row r="2" spans="1:3" ht="12.75">
      <c r="A2">
        <v>62.906264329163264</v>
      </c>
      <c r="B2" t="str">
        <f>IF(A2&gt;90,"A",IF(A2&gt;80,"B",IF(A2&gt;70,"C",IF(A2&gt;60,"D","F"))))</f>
        <v>D</v>
      </c>
      <c r="C2">
        <f ca="1">50+50*RAND()</f>
        <v>60.53726232263181</v>
      </c>
    </row>
    <row r="3" spans="1:3" ht="12.75">
      <c r="A3">
        <v>95.64732103801336</v>
      </c>
      <c r="B3" t="str">
        <f aca="true" t="shared" si="0" ref="B3:B24">IF(A3&gt;90,"A",IF(A3&gt;80,"B",IF(A3&gt;70,"C",IF(A3&gt;60,"D","F"))))</f>
        <v>A</v>
      </c>
      <c r="C3">
        <f aca="true" ca="1" t="shared" si="1" ref="C3:C24">50+50*RAND()</f>
        <v>69.91798652048091</v>
      </c>
    </row>
    <row r="4" spans="1:3" ht="12.75">
      <c r="A4">
        <v>51.13380317391692</v>
      </c>
      <c r="B4" t="str">
        <f t="shared" si="0"/>
        <v>F</v>
      </c>
      <c r="C4">
        <f ca="1" t="shared" si="1"/>
        <v>82.58461736658035</v>
      </c>
    </row>
    <row r="5" spans="1:3" ht="12.75">
      <c r="A5">
        <v>64.8498694077155</v>
      </c>
      <c r="B5" t="str">
        <f t="shared" si="0"/>
        <v>D</v>
      </c>
      <c r="C5">
        <f ca="1" t="shared" si="1"/>
        <v>74.85709820958135</v>
      </c>
    </row>
    <row r="6" spans="1:3" ht="12.75">
      <c r="A6">
        <v>58.13097276442396</v>
      </c>
      <c r="B6" t="str">
        <f t="shared" si="0"/>
        <v>F</v>
      </c>
      <c r="C6">
        <f ca="1" t="shared" si="1"/>
        <v>99.44460470049057</v>
      </c>
    </row>
    <row r="7" spans="1:3" ht="12.75">
      <c r="A7">
        <v>74.43718202044236</v>
      </c>
      <c r="B7" t="str">
        <f t="shared" si="0"/>
        <v>C</v>
      </c>
      <c r="C7">
        <f ca="1" t="shared" si="1"/>
        <v>83.03862991145752</v>
      </c>
    </row>
    <row r="8" spans="1:3" ht="12.75">
      <c r="A8">
        <v>77.16259757988193</v>
      </c>
      <c r="B8" t="str">
        <f t="shared" si="0"/>
        <v>C</v>
      </c>
      <c r="C8">
        <f ca="1" t="shared" si="1"/>
        <v>51.63174005589983</v>
      </c>
    </row>
    <row r="9" spans="1:3" ht="12.75">
      <c r="A9">
        <v>72.96778293937277</v>
      </c>
      <c r="B9" t="str">
        <f t="shared" si="0"/>
        <v>C</v>
      </c>
      <c r="C9">
        <f ca="1" t="shared" si="1"/>
        <v>75.09520899563378</v>
      </c>
    </row>
    <row r="10" spans="1:3" ht="12.75">
      <c r="A10">
        <v>95.61779874075341</v>
      </c>
      <c r="B10" t="str">
        <f t="shared" si="0"/>
        <v>A</v>
      </c>
      <c r="C10">
        <f ca="1" t="shared" si="1"/>
        <v>77.09459177764062</v>
      </c>
    </row>
    <row r="11" spans="1:3" ht="12.75">
      <c r="A11">
        <v>87.72376045705536</v>
      </c>
      <c r="B11" t="str">
        <f t="shared" si="0"/>
        <v>B</v>
      </c>
      <c r="C11">
        <f ca="1" t="shared" si="1"/>
        <v>95.83600753042148</v>
      </c>
    </row>
    <row r="12" spans="1:3" ht="12.75">
      <c r="A12">
        <v>95.41056485189462</v>
      </c>
      <c r="B12" t="str">
        <f t="shared" si="0"/>
        <v>A</v>
      </c>
      <c r="C12">
        <f ca="1" t="shared" si="1"/>
        <v>78.65829624849212</v>
      </c>
    </row>
    <row r="13" spans="1:3" ht="12.75">
      <c r="A13">
        <v>59.95670952192769</v>
      </c>
      <c r="B13" t="str">
        <f t="shared" si="0"/>
        <v>F</v>
      </c>
      <c r="C13">
        <f ca="1" t="shared" si="1"/>
        <v>75.2077065789293</v>
      </c>
    </row>
    <row r="14" spans="1:3" ht="12.75">
      <c r="A14">
        <v>53.237897399401476</v>
      </c>
      <c r="B14" t="str">
        <f t="shared" si="0"/>
        <v>F</v>
      </c>
      <c r="C14">
        <f ca="1" t="shared" si="1"/>
        <v>85.61792083355928</v>
      </c>
    </row>
    <row r="15" spans="1:3" ht="12.75">
      <c r="A15">
        <v>84.53748819340183</v>
      </c>
      <c r="B15" t="str">
        <f t="shared" si="0"/>
        <v>B</v>
      </c>
      <c r="C15">
        <f ca="1" t="shared" si="1"/>
        <v>82.74069126430591</v>
      </c>
    </row>
    <row r="16" spans="1:3" ht="12.75">
      <c r="A16">
        <v>79.60227788801481</v>
      </c>
      <c r="B16" t="str">
        <f t="shared" si="0"/>
        <v>C</v>
      </c>
      <c r="C16">
        <f ca="1" t="shared" si="1"/>
        <v>77.71813725263186</v>
      </c>
    </row>
    <row r="17" spans="1:3" ht="12.75">
      <c r="A17">
        <v>63.22869727399328</v>
      </c>
      <c r="B17" t="str">
        <f t="shared" si="0"/>
        <v>D</v>
      </c>
      <c r="C17">
        <f ca="1" t="shared" si="1"/>
        <v>58.95122239866348</v>
      </c>
    </row>
    <row r="18" spans="1:3" ht="12.75">
      <c r="A18">
        <v>51.08977317455188</v>
      </c>
      <c r="B18" t="str">
        <f t="shared" si="0"/>
        <v>F</v>
      </c>
      <c r="C18">
        <f ca="1" t="shared" si="1"/>
        <v>75.89137980702476</v>
      </c>
    </row>
    <row r="19" spans="1:3" ht="12.75">
      <c r="A19">
        <v>95.4017435518964</v>
      </c>
      <c r="B19" t="str">
        <f t="shared" si="0"/>
        <v>A</v>
      </c>
      <c r="C19">
        <f ca="1" t="shared" si="1"/>
        <v>63.642316121951005</v>
      </c>
    </row>
    <row r="20" spans="1:3" ht="12.75">
      <c r="A20">
        <v>63.06229868583158</v>
      </c>
      <c r="B20" t="str">
        <f t="shared" si="0"/>
        <v>D</v>
      </c>
      <c r="C20">
        <f ca="1" t="shared" si="1"/>
        <v>54.65049130208905</v>
      </c>
    </row>
    <row r="21" spans="1:3" ht="12.75">
      <c r="A21">
        <v>84.21774727101985</v>
      </c>
      <c r="B21" t="str">
        <f t="shared" si="0"/>
        <v>B</v>
      </c>
      <c r="C21">
        <f ca="1" t="shared" si="1"/>
        <v>76.00331105767188</v>
      </c>
    </row>
    <row r="22" spans="1:3" ht="12.75">
      <c r="A22">
        <v>65.02633656422677</v>
      </c>
      <c r="B22" t="str">
        <f t="shared" si="0"/>
        <v>D</v>
      </c>
      <c r="C22">
        <f ca="1" t="shared" si="1"/>
        <v>58.86149794697211</v>
      </c>
    </row>
    <row r="23" spans="1:3" ht="12.75">
      <c r="A23">
        <v>77.78275735531659</v>
      </c>
      <c r="B23" t="str">
        <f t="shared" si="0"/>
        <v>C</v>
      </c>
      <c r="C23">
        <f ca="1" t="shared" si="1"/>
        <v>75.87270019251844</v>
      </c>
    </row>
    <row r="24" spans="1:3" ht="12.75">
      <c r="A24">
        <v>79.70341272857706</v>
      </c>
      <c r="B24" t="str">
        <f t="shared" si="0"/>
        <v>C</v>
      </c>
      <c r="C24">
        <f ca="1" t="shared" si="1"/>
        <v>65.21926900996738</v>
      </c>
    </row>
  </sheetData>
  <conditionalFormatting sqref="B2:B24">
    <cfRule type="cellIs" priority="1" dxfId="0" operator="equal" stopIfTrue="1">
      <formula>"A"</formula>
    </cfRule>
    <cfRule type="cellIs" priority="2" dxfId="1" operator="equal" stopIfTrue="1">
      <formula>"B"</formula>
    </cfRule>
    <cfRule type="cellIs" priority="3" dxfId="2" operator="equal" stopIfTrue="1">
      <formula>"C"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E45"/>
  <sheetViews>
    <sheetView workbookViewId="0" topLeftCell="A1">
      <selection activeCell="C3" sqref="C3"/>
    </sheetView>
  </sheetViews>
  <sheetFormatPr defaultColWidth="9.140625" defaultRowHeight="12.75"/>
  <cols>
    <col min="2" max="2" width="11.7109375" style="0" customWidth="1"/>
    <col min="3" max="3" width="12.00390625" style="0" customWidth="1"/>
  </cols>
  <sheetData>
    <row r="1" spans="2:3" ht="12.75">
      <c r="B1" t="s">
        <v>2</v>
      </c>
      <c r="C1" t="s">
        <v>3</v>
      </c>
    </row>
    <row r="2" spans="1:3" ht="12.75">
      <c r="A2" t="s">
        <v>0</v>
      </c>
      <c r="B2" s="1" t="s">
        <v>1</v>
      </c>
      <c r="C2" s="1" t="s">
        <v>1</v>
      </c>
    </row>
    <row r="3" spans="1:5" ht="12.75">
      <c r="A3">
        <v>1</v>
      </c>
      <c r="B3">
        <v>1.42051696368844</v>
      </c>
      <c r="C3">
        <f>A3^2</f>
        <v>1</v>
      </c>
      <c r="E3">
        <v>1.42051696368844</v>
      </c>
    </row>
    <row r="4" spans="1:5" ht="12.75">
      <c r="A4">
        <v>2</v>
      </c>
      <c r="B4">
        <v>4.736299376069141</v>
      </c>
      <c r="C4">
        <f aca="true" t="shared" si="0" ref="C4:C22">A4^2</f>
        <v>4</v>
      </c>
      <c r="E4">
        <v>4.736299376069141</v>
      </c>
    </row>
    <row r="5" spans="1:5" ht="12.75">
      <c r="A5">
        <v>3</v>
      </c>
      <c r="B5">
        <v>9.093330843825434</v>
      </c>
      <c r="C5">
        <f t="shared" si="0"/>
        <v>9</v>
      </c>
      <c r="E5">
        <v>9.093330843825434</v>
      </c>
    </row>
    <row r="6" spans="1:5" ht="12.75">
      <c r="A6">
        <v>4</v>
      </c>
      <c r="B6">
        <v>16.896284817034342</v>
      </c>
      <c r="C6">
        <f t="shared" si="0"/>
        <v>16</v>
      </c>
      <c r="E6">
        <v>16.896284817034342</v>
      </c>
    </row>
    <row r="7" spans="1:5" ht="12.75">
      <c r="A7">
        <v>5</v>
      </c>
      <c r="B7">
        <v>34.05378139730184</v>
      </c>
      <c r="C7">
        <f t="shared" si="0"/>
        <v>25</v>
      </c>
      <c r="E7">
        <v>34.05378139730184</v>
      </c>
    </row>
    <row r="8" spans="1:5" ht="12.75">
      <c r="A8">
        <v>6</v>
      </c>
      <c r="B8">
        <v>32.357200177988716</v>
      </c>
      <c r="C8">
        <f t="shared" si="0"/>
        <v>36</v>
      </c>
      <c r="E8">
        <v>32.357200177988716</v>
      </c>
    </row>
    <row r="9" spans="1:5" ht="12.75">
      <c r="A9">
        <v>7</v>
      </c>
      <c r="B9">
        <v>70.32959114810522</v>
      </c>
      <c r="C9">
        <f t="shared" si="0"/>
        <v>49</v>
      </c>
      <c r="E9">
        <v>70.32959114810522</v>
      </c>
    </row>
    <row r="10" spans="1:5" ht="12.75">
      <c r="A10">
        <v>8</v>
      </c>
      <c r="B10">
        <v>81.33183809487406</v>
      </c>
      <c r="C10">
        <f t="shared" si="0"/>
        <v>64</v>
      </c>
      <c r="E10">
        <v>81.33183809487406</v>
      </c>
    </row>
    <row r="11" spans="1:5" ht="12.75">
      <c r="A11">
        <v>9</v>
      </c>
      <c r="B11">
        <v>67.7196168501282</v>
      </c>
      <c r="C11">
        <f t="shared" si="0"/>
        <v>81</v>
      </c>
      <c r="E11">
        <v>67.7196168501282</v>
      </c>
    </row>
    <row r="12" spans="1:5" ht="12.75">
      <c r="A12">
        <v>10</v>
      </c>
      <c r="B12">
        <v>100.585891492712</v>
      </c>
      <c r="C12">
        <f t="shared" si="0"/>
        <v>100</v>
      </c>
      <c r="E12">
        <v>100.585891492712</v>
      </c>
    </row>
    <row r="13" spans="1:5" ht="12.75">
      <c r="A13">
        <v>11</v>
      </c>
      <c r="B13">
        <v>90.95939040868974</v>
      </c>
      <c r="C13">
        <f t="shared" si="0"/>
        <v>121</v>
      </c>
      <c r="E13">
        <v>90.95939040868974</v>
      </c>
    </row>
    <row r="14" spans="1:5" ht="12.75">
      <c r="A14">
        <v>12</v>
      </c>
      <c r="B14">
        <v>137.7446527837483</v>
      </c>
      <c r="C14">
        <f t="shared" si="0"/>
        <v>144</v>
      </c>
      <c r="E14">
        <v>137.7446527837483</v>
      </c>
    </row>
    <row r="15" spans="1:5" ht="12.75">
      <c r="A15">
        <v>13</v>
      </c>
      <c r="B15">
        <v>99.36504892691278</v>
      </c>
      <c r="C15">
        <f t="shared" si="0"/>
        <v>169</v>
      </c>
      <c r="E15">
        <v>99.36504892691278</v>
      </c>
    </row>
    <row r="16" spans="1:5" ht="12.75">
      <c r="A16">
        <v>14</v>
      </c>
      <c r="B16">
        <v>108.85512275281468</v>
      </c>
      <c r="C16">
        <f t="shared" si="0"/>
        <v>196</v>
      </c>
      <c r="E16">
        <v>108.85512275281468</v>
      </c>
    </row>
    <row r="17" spans="1:5" ht="12.75">
      <c r="A17">
        <v>15</v>
      </c>
      <c r="B17">
        <v>141.8655390989987</v>
      </c>
      <c r="C17">
        <f t="shared" si="0"/>
        <v>225</v>
      </c>
      <c r="E17">
        <v>141.8655390989987</v>
      </c>
    </row>
    <row r="18" spans="1:5" ht="12.75">
      <c r="A18">
        <v>16</v>
      </c>
      <c r="B18">
        <v>380.02695539621305</v>
      </c>
      <c r="C18">
        <f t="shared" si="0"/>
        <v>256</v>
      </c>
      <c r="E18">
        <v>380.02695539621305</v>
      </c>
    </row>
    <row r="19" spans="1:5" ht="12.75">
      <c r="A19">
        <v>17</v>
      </c>
      <c r="B19">
        <v>373.47453993058497</v>
      </c>
      <c r="C19">
        <f t="shared" si="0"/>
        <v>289</v>
      </c>
      <c r="E19">
        <v>373.47453993058497</v>
      </c>
    </row>
    <row r="20" spans="1:5" ht="12.75">
      <c r="A20">
        <v>18</v>
      </c>
      <c r="B20">
        <v>286.47672059876544</v>
      </c>
      <c r="C20">
        <f t="shared" si="0"/>
        <v>324</v>
      </c>
      <c r="E20">
        <v>286.47672059876544</v>
      </c>
    </row>
    <row r="21" spans="1:5" ht="12.75">
      <c r="A21">
        <v>19</v>
      </c>
      <c r="B21">
        <v>294.5302604927457</v>
      </c>
      <c r="C21">
        <f t="shared" si="0"/>
        <v>361</v>
      </c>
      <c r="E21">
        <v>294.5302604927457</v>
      </c>
    </row>
    <row r="22" spans="1:5" ht="12.75">
      <c r="A22">
        <v>20</v>
      </c>
      <c r="B22">
        <v>361.19373546334134</v>
      </c>
      <c r="C22">
        <f t="shared" si="0"/>
        <v>400</v>
      </c>
      <c r="E22">
        <v>361.19373546334134</v>
      </c>
    </row>
    <row r="26" spans="1:4" ht="12.75">
      <c r="A26">
        <v>1</v>
      </c>
      <c r="B26">
        <f>C26*0.8</f>
        <v>0.8</v>
      </c>
      <c r="C26">
        <f>A26^2</f>
        <v>1</v>
      </c>
      <c r="D26">
        <f>C26*1.3</f>
        <v>1.3</v>
      </c>
    </row>
    <row r="27" spans="1:4" ht="12.75">
      <c r="A27">
        <v>2</v>
      </c>
      <c r="B27">
        <f aca="true" t="shared" si="1" ref="B27:B45">C27*0.8</f>
        <v>3.2</v>
      </c>
      <c r="C27">
        <f aca="true" t="shared" si="2" ref="C27:C45">A27^2</f>
        <v>4</v>
      </c>
      <c r="D27">
        <f aca="true" t="shared" si="3" ref="D27:D45">C27*1.3</f>
        <v>5.2</v>
      </c>
    </row>
    <row r="28" spans="1:4" ht="12.75">
      <c r="A28">
        <v>3</v>
      </c>
      <c r="B28">
        <f t="shared" si="1"/>
        <v>7.2</v>
      </c>
      <c r="C28">
        <f t="shared" si="2"/>
        <v>9</v>
      </c>
      <c r="D28">
        <f t="shared" si="3"/>
        <v>11.700000000000001</v>
      </c>
    </row>
    <row r="29" spans="1:4" ht="12.75">
      <c r="A29">
        <v>4</v>
      </c>
      <c r="B29">
        <f t="shared" si="1"/>
        <v>12.8</v>
      </c>
      <c r="C29">
        <f t="shared" si="2"/>
        <v>16</v>
      </c>
      <c r="D29">
        <f t="shared" si="3"/>
        <v>20.8</v>
      </c>
    </row>
    <row r="30" spans="1:4" ht="12.75">
      <c r="A30">
        <v>5</v>
      </c>
      <c r="B30">
        <f t="shared" si="1"/>
        <v>20</v>
      </c>
      <c r="C30">
        <f t="shared" si="2"/>
        <v>25</v>
      </c>
      <c r="D30">
        <f t="shared" si="3"/>
        <v>32.5</v>
      </c>
    </row>
    <row r="31" spans="1:4" ht="12.75">
      <c r="A31">
        <v>6</v>
      </c>
      <c r="B31">
        <f t="shared" si="1"/>
        <v>28.8</v>
      </c>
      <c r="C31">
        <f t="shared" si="2"/>
        <v>36</v>
      </c>
      <c r="D31">
        <f t="shared" si="3"/>
        <v>46.800000000000004</v>
      </c>
    </row>
    <row r="32" spans="1:4" ht="12.75">
      <c r="A32">
        <v>7</v>
      </c>
      <c r="B32">
        <f t="shared" si="1"/>
        <v>39.2</v>
      </c>
      <c r="C32">
        <f t="shared" si="2"/>
        <v>49</v>
      </c>
      <c r="D32">
        <f t="shared" si="3"/>
        <v>63.7</v>
      </c>
    </row>
    <row r="33" spans="1:4" ht="12.75">
      <c r="A33">
        <v>8</v>
      </c>
      <c r="B33">
        <f t="shared" si="1"/>
        <v>51.2</v>
      </c>
      <c r="C33">
        <f t="shared" si="2"/>
        <v>64</v>
      </c>
      <c r="D33">
        <f t="shared" si="3"/>
        <v>83.2</v>
      </c>
    </row>
    <row r="34" spans="1:4" ht="12.75">
      <c r="A34">
        <v>9</v>
      </c>
      <c r="B34">
        <f t="shared" si="1"/>
        <v>64.8</v>
      </c>
      <c r="C34">
        <f t="shared" si="2"/>
        <v>81</v>
      </c>
      <c r="D34">
        <f t="shared" si="3"/>
        <v>105.3</v>
      </c>
    </row>
    <row r="35" spans="1:4" ht="12.75">
      <c r="A35">
        <v>10</v>
      </c>
      <c r="B35">
        <f t="shared" si="1"/>
        <v>80</v>
      </c>
      <c r="C35">
        <f t="shared" si="2"/>
        <v>100</v>
      </c>
      <c r="D35">
        <f t="shared" si="3"/>
        <v>130</v>
      </c>
    </row>
    <row r="36" spans="1:4" ht="12.75">
      <c r="A36">
        <v>11</v>
      </c>
      <c r="B36">
        <f t="shared" si="1"/>
        <v>96.80000000000001</v>
      </c>
      <c r="C36">
        <f t="shared" si="2"/>
        <v>121</v>
      </c>
      <c r="D36">
        <f t="shared" si="3"/>
        <v>157.3</v>
      </c>
    </row>
    <row r="37" spans="1:4" ht="12.75">
      <c r="A37">
        <v>12</v>
      </c>
      <c r="B37">
        <f t="shared" si="1"/>
        <v>115.2</v>
      </c>
      <c r="C37">
        <f t="shared" si="2"/>
        <v>144</v>
      </c>
      <c r="D37">
        <f t="shared" si="3"/>
        <v>187.20000000000002</v>
      </c>
    </row>
    <row r="38" spans="1:4" ht="12.75">
      <c r="A38">
        <v>13</v>
      </c>
      <c r="B38">
        <f t="shared" si="1"/>
        <v>135.20000000000002</v>
      </c>
      <c r="C38">
        <f t="shared" si="2"/>
        <v>169</v>
      </c>
      <c r="D38">
        <f t="shared" si="3"/>
        <v>219.70000000000002</v>
      </c>
    </row>
    <row r="39" spans="1:4" ht="12.75">
      <c r="A39">
        <v>14</v>
      </c>
      <c r="B39">
        <f t="shared" si="1"/>
        <v>156.8</v>
      </c>
      <c r="C39">
        <f t="shared" si="2"/>
        <v>196</v>
      </c>
      <c r="D39">
        <f t="shared" si="3"/>
        <v>254.8</v>
      </c>
    </row>
    <row r="40" spans="1:4" ht="12.75">
      <c r="A40">
        <v>15</v>
      </c>
      <c r="B40">
        <f t="shared" si="1"/>
        <v>180</v>
      </c>
      <c r="C40">
        <f t="shared" si="2"/>
        <v>225</v>
      </c>
      <c r="D40">
        <f t="shared" si="3"/>
        <v>292.5</v>
      </c>
    </row>
    <row r="41" spans="1:4" ht="12.75">
      <c r="A41">
        <v>16</v>
      </c>
      <c r="B41">
        <f t="shared" si="1"/>
        <v>204.8</v>
      </c>
      <c r="C41">
        <f t="shared" si="2"/>
        <v>256</v>
      </c>
      <c r="D41">
        <f t="shared" si="3"/>
        <v>332.8</v>
      </c>
    </row>
    <row r="42" spans="1:4" ht="12.75">
      <c r="A42">
        <v>17</v>
      </c>
      <c r="B42">
        <f t="shared" si="1"/>
        <v>231.20000000000002</v>
      </c>
      <c r="C42">
        <f t="shared" si="2"/>
        <v>289</v>
      </c>
      <c r="D42">
        <f t="shared" si="3"/>
        <v>375.7</v>
      </c>
    </row>
    <row r="43" spans="1:4" ht="12.75">
      <c r="A43">
        <v>18</v>
      </c>
      <c r="B43">
        <f t="shared" si="1"/>
        <v>259.2</v>
      </c>
      <c r="C43">
        <f t="shared" si="2"/>
        <v>324</v>
      </c>
      <c r="D43">
        <f t="shared" si="3"/>
        <v>421.2</v>
      </c>
    </row>
    <row r="44" spans="1:4" ht="12.75">
      <c r="A44">
        <v>19</v>
      </c>
      <c r="B44">
        <f t="shared" si="1"/>
        <v>288.8</v>
      </c>
      <c r="C44">
        <f t="shared" si="2"/>
        <v>361</v>
      </c>
      <c r="D44">
        <f t="shared" si="3"/>
        <v>469.3</v>
      </c>
    </row>
    <row r="45" spans="1:4" ht="12.75">
      <c r="A45">
        <v>20</v>
      </c>
      <c r="B45">
        <f t="shared" si="1"/>
        <v>320</v>
      </c>
      <c r="C45">
        <f t="shared" si="2"/>
        <v>400</v>
      </c>
      <c r="D45">
        <f t="shared" si="3"/>
        <v>520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F31"/>
  <sheetViews>
    <sheetView workbookViewId="0" topLeftCell="A1">
      <selection activeCell="L3" sqref="L3"/>
    </sheetView>
  </sheetViews>
  <sheetFormatPr defaultColWidth="9.140625" defaultRowHeight="12.75"/>
  <sheetData>
    <row r="1" spans="1:4" ht="12.75">
      <c r="A1" t="s">
        <v>20</v>
      </c>
      <c r="B1" t="s">
        <v>19</v>
      </c>
      <c r="C1" t="s">
        <v>21</v>
      </c>
      <c r="D1" t="s">
        <v>22</v>
      </c>
    </row>
    <row r="2" spans="1:6" ht="12.75">
      <c r="A2">
        <v>0.1</v>
      </c>
      <c r="B2">
        <v>-3</v>
      </c>
      <c r="C2">
        <v>20</v>
      </c>
      <c r="D2">
        <v>-25</v>
      </c>
      <c r="F2">
        <v>17.521010301247706</v>
      </c>
    </row>
    <row r="4" ht="12.75">
      <c r="A4">
        <f>aa*xx^3+bb*xx^2+cc*xx+dd+10*EXP(xx/10)</f>
        <v>-2.2940422184092313E-07</v>
      </c>
    </row>
    <row r="6" spans="1:2" ht="12.75">
      <c r="A6">
        <v>0</v>
      </c>
      <c r="B6">
        <f aca="true" t="shared" si="0" ref="B6:B31">aa*A6^3+bb*A6^2+cc*A6+dd+10*EXP(A6/10)</f>
        <v>-15</v>
      </c>
    </row>
    <row r="7" spans="1:2" ht="12.75">
      <c r="A7">
        <v>1</v>
      </c>
      <c r="B7">
        <f t="shared" si="0"/>
        <v>3.1517091807564785</v>
      </c>
    </row>
    <row r="8" spans="1:2" ht="12.75">
      <c r="A8">
        <v>2</v>
      </c>
      <c r="B8">
        <f t="shared" si="0"/>
        <v>16.0140275816017</v>
      </c>
    </row>
    <row r="9" spans="1:2" ht="12.75">
      <c r="A9">
        <v>3</v>
      </c>
      <c r="B9">
        <f t="shared" si="0"/>
        <v>24.198588075760036</v>
      </c>
    </row>
    <row r="10" spans="1:2" ht="12.75">
      <c r="A10">
        <v>4</v>
      </c>
      <c r="B10">
        <f t="shared" si="0"/>
        <v>28.318246976412702</v>
      </c>
    </row>
    <row r="11" spans="1:2" ht="12.75">
      <c r="A11">
        <v>5</v>
      </c>
      <c r="B11">
        <f t="shared" si="0"/>
        <v>28.987212707001284</v>
      </c>
    </row>
    <row r="12" spans="1:2" ht="12.75">
      <c r="A12">
        <v>6</v>
      </c>
      <c r="B12">
        <f t="shared" si="0"/>
        <v>26.821188003905082</v>
      </c>
    </row>
    <row r="13" spans="1:2" ht="12.75">
      <c r="A13">
        <v>7</v>
      </c>
      <c r="B13">
        <f t="shared" si="0"/>
        <v>22.43752707470478</v>
      </c>
    </row>
    <row r="14" spans="1:2" ht="12.75">
      <c r="A14">
        <v>8</v>
      </c>
      <c r="B14">
        <f t="shared" si="0"/>
        <v>16.455409284924666</v>
      </c>
    </row>
    <row r="15" spans="1:2" ht="12.75">
      <c r="A15">
        <v>9</v>
      </c>
      <c r="B15">
        <f t="shared" si="0"/>
        <v>9.496031111569504</v>
      </c>
    </row>
    <row r="16" spans="1:2" ht="12.75">
      <c r="A16">
        <v>10</v>
      </c>
      <c r="B16">
        <f t="shared" si="0"/>
        <v>2.18281828459045</v>
      </c>
    </row>
    <row r="17" spans="1:2" ht="12.75">
      <c r="A17">
        <v>11</v>
      </c>
      <c r="B17">
        <f t="shared" si="0"/>
        <v>-4.858339760535671</v>
      </c>
    </row>
    <row r="18" spans="1:2" ht="12.75">
      <c r="A18">
        <v>12</v>
      </c>
      <c r="B18">
        <f t="shared" si="0"/>
        <v>-10.99883077263452</v>
      </c>
    </row>
    <row r="19" spans="1:2" ht="12.75">
      <c r="A19">
        <v>13</v>
      </c>
      <c r="B19">
        <f t="shared" si="0"/>
        <v>-15.607033323807514</v>
      </c>
    </row>
    <row r="20" spans="1:2" ht="12.75">
      <c r="A20">
        <v>14</v>
      </c>
      <c r="B20">
        <f t="shared" si="0"/>
        <v>-18.04800033155322</v>
      </c>
    </row>
    <row r="21" spans="1:5" ht="12.75">
      <c r="A21">
        <v>15</v>
      </c>
      <c r="B21">
        <f t="shared" si="0"/>
        <v>-17.683109296619357</v>
      </c>
      <c r="D21">
        <v>0</v>
      </c>
      <c r="E21">
        <v>0</v>
      </c>
    </row>
    <row r="22" spans="1:5" ht="12.75">
      <c r="A22">
        <v>16</v>
      </c>
      <c r="B22">
        <f t="shared" si="0"/>
        <v>-13.869675756048828</v>
      </c>
      <c r="D22">
        <v>25</v>
      </c>
      <c r="E22">
        <v>0</v>
      </c>
    </row>
    <row r="23" spans="1:2" ht="12.75">
      <c r="A23">
        <v>17</v>
      </c>
      <c r="B23">
        <f t="shared" si="0"/>
        <v>-5.960526082727988</v>
      </c>
    </row>
    <row r="24" spans="1:2" ht="12.75">
      <c r="A24">
        <v>18</v>
      </c>
      <c r="B24">
        <f t="shared" si="0"/>
        <v>6.696474644129509</v>
      </c>
    </row>
    <row r="25" spans="1:2" ht="12.75">
      <c r="A25">
        <v>19</v>
      </c>
      <c r="B25">
        <f t="shared" si="0"/>
        <v>24.75894442279278</v>
      </c>
    </row>
    <row r="26" spans="1:2" ht="12.75">
      <c r="A26">
        <v>20</v>
      </c>
      <c r="B26">
        <f t="shared" si="0"/>
        <v>48.89056098930651</v>
      </c>
    </row>
    <row r="27" spans="1:2" ht="12.75">
      <c r="A27">
        <v>21</v>
      </c>
      <c r="B27">
        <f t="shared" si="0"/>
        <v>79.76169912567654</v>
      </c>
    </row>
    <row r="28" spans="1:2" ht="12.75">
      <c r="A28">
        <v>22</v>
      </c>
      <c r="B28">
        <f t="shared" si="0"/>
        <v>118.05013499434118</v>
      </c>
    </row>
    <row r="29" spans="1:2" ht="12.75">
      <c r="A29">
        <v>23</v>
      </c>
      <c r="B29">
        <f t="shared" si="0"/>
        <v>164.44182454814722</v>
      </c>
    </row>
    <row r="30" spans="1:2" ht="12.75">
      <c r="A30">
        <v>24</v>
      </c>
      <c r="B30">
        <f t="shared" si="0"/>
        <v>219.6317638064161</v>
      </c>
    </row>
    <row r="31" spans="1:2" ht="12.75">
      <c r="A31">
        <v>25</v>
      </c>
      <c r="B31">
        <f t="shared" si="0"/>
        <v>284.3249396070347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3" shapeId="5691258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P38"/>
  <sheetViews>
    <sheetView workbookViewId="0" topLeftCell="E1">
      <selection activeCell="F16" sqref="F16:P16"/>
    </sheetView>
  </sheetViews>
  <sheetFormatPr defaultColWidth="9.140625" defaultRowHeight="12.75"/>
  <cols>
    <col min="1" max="1" width="10.140625" style="0" customWidth="1"/>
    <col min="2" max="2" width="11.140625" style="0" customWidth="1"/>
    <col min="3" max="3" width="10.7109375" style="0" customWidth="1"/>
  </cols>
  <sheetData>
    <row r="1" spans="2:3" ht="12.75">
      <c r="B1" t="s">
        <v>2</v>
      </c>
      <c r="C1" t="s">
        <v>3</v>
      </c>
    </row>
    <row r="2" spans="1:16" ht="12.75">
      <c r="A2" t="s">
        <v>0</v>
      </c>
      <c r="B2" s="1" t="s">
        <v>1</v>
      </c>
      <c r="C2" s="1" t="s">
        <v>1</v>
      </c>
      <c r="F2" s="12" t="s">
        <v>4</v>
      </c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2.75">
      <c r="A3">
        <v>1</v>
      </c>
      <c r="B3">
        <f aca="true" ca="1" t="shared" si="0" ref="B3:B22">A3^2*(0.5+RAND())</f>
        <v>0.9085181585004651</v>
      </c>
      <c r="C3">
        <f>-A3^2</f>
        <v>1</v>
      </c>
      <c r="D3" t="str">
        <f aca="true" t="shared" si="1" ref="D3:D22">IF(C3&gt;50,"yes","no")</f>
        <v>no</v>
      </c>
      <c r="F3" s="12" t="s">
        <v>5</v>
      </c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2.75">
      <c r="A4">
        <v>2</v>
      </c>
      <c r="B4">
        <f ca="1" t="shared" si="0"/>
        <v>5.634838020493607</v>
      </c>
      <c r="C4">
        <f aca="true" t="shared" si="2" ref="C4:C10">A4^2</f>
        <v>4</v>
      </c>
      <c r="D4" t="str">
        <f t="shared" si="1"/>
        <v>no</v>
      </c>
      <c r="F4" s="12" t="s">
        <v>6</v>
      </c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2.75">
      <c r="A5">
        <v>3</v>
      </c>
      <c r="B5">
        <f ca="1" t="shared" si="0"/>
        <v>5.196801614499696</v>
      </c>
      <c r="C5">
        <f t="shared" si="2"/>
        <v>9</v>
      </c>
      <c r="D5" t="str">
        <f t="shared" si="1"/>
        <v>no</v>
      </c>
      <c r="F5" s="11" t="s">
        <v>7</v>
      </c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2.75">
      <c r="A6">
        <v>4</v>
      </c>
      <c r="B6">
        <f ca="1" t="shared" si="0"/>
        <v>22.55278853582601</v>
      </c>
      <c r="C6">
        <f t="shared" si="2"/>
        <v>16</v>
      </c>
      <c r="D6" t="str">
        <f t="shared" si="1"/>
        <v>no</v>
      </c>
      <c r="F6" s="11" t="s">
        <v>8</v>
      </c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>
      <c r="A7">
        <v>5</v>
      </c>
      <c r="B7">
        <f ca="1" t="shared" si="0"/>
        <v>32.655627695134214</v>
      </c>
      <c r="C7">
        <f t="shared" si="2"/>
        <v>25</v>
      </c>
      <c r="D7" t="str">
        <f t="shared" si="1"/>
        <v>no</v>
      </c>
      <c r="F7" s="11" t="s">
        <v>9</v>
      </c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12.75">
      <c r="A8">
        <v>6</v>
      </c>
      <c r="B8">
        <f ca="1" t="shared" si="0"/>
        <v>24.121814926292394</v>
      </c>
      <c r="C8">
        <f t="shared" si="2"/>
        <v>36</v>
      </c>
      <c r="D8" t="str">
        <f t="shared" si="1"/>
        <v>no</v>
      </c>
      <c r="F8" s="11" t="s">
        <v>10</v>
      </c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12.75">
      <c r="A9">
        <v>7</v>
      </c>
      <c r="B9">
        <f ca="1" t="shared" si="0"/>
        <v>53.64713239535249</v>
      </c>
      <c r="C9">
        <f t="shared" si="2"/>
        <v>49</v>
      </c>
      <c r="D9" t="str">
        <f t="shared" si="1"/>
        <v>no</v>
      </c>
      <c r="F9" s="11" t="s">
        <v>11</v>
      </c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2.75">
      <c r="A10">
        <v>8</v>
      </c>
      <c r="B10">
        <f ca="1" t="shared" si="0"/>
        <v>70.29271896938984</v>
      </c>
      <c r="C10">
        <f t="shared" si="2"/>
        <v>64</v>
      </c>
      <c r="D10" t="str">
        <f t="shared" si="1"/>
        <v>yes</v>
      </c>
      <c r="F10" s="11" t="s">
        <v>12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2.75">
      <c r="A11">
        <v>9</v>
      </c>
      <c r="B11">
        <f ca="1" t="shared" si="0"/>
        <v>116.81568367661998</v>
      </c>
      <c r="C11">
        <f>-(A11^2)</f>
        <v>-81</v>
      </c>
      <c r="D11" t="str">
        <f t="shared" si="1"/>
        <v>no</v>
      </c>
      <c r="F11" s="11" t="s">
        <v>13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12.75">
      <c r="A12">
        <v>10</v>
      </c>
      <c r="B12">
        <f ca="1" t="shared" si="0"/>
        <v>126.78870398359933</v>
      </c>
      <c r="C12">
        <f aca="true" t="shared" si="3" ref="C12:C22">A12^2</f>
        <v>100</v>
      </c>
      <c r="D12" t="str">
        <f t="shared" si="1"/>
        <v>yes</v>
      </c>
      <c r="F12" s="11" t="s">
        <v>14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2.75">
      <c r="A13">
        <v>11</v>
      </c>
      <c r="B13">
        <f ca="1" t="shared" si="0"/>
        <v>163.03562902686923</v>
      </c>
      <c r="C13">
        <f t="shared" si="3"/>
        <v>121</v>
      </c>
      <c r="D13" t="str">
        <f t="shared" si="1"/>
        <v>yes</v>
      </c>
      <c r="F13" s="11" t="s">
        <v>15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2.75">
      <c r="A14">
        <v>12</v>
      </c>
      <c r="B14">
        <f ca="1" t="shared" si="0"/>
        <v>202.6985139706575</v>
      </c>
      <c r="C14">
        <f t="shared" si="3"/>
        <v>144</v>
      </c>
      <c r="D14" t="str">
        <f t="shared" si="1"/>
        <v>yes</v>
      </c>
      <c r="F14" s="11" t="s">
        <v>17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2.75">
      <c r="A15">
        <v>13</v>
      </c>
      <c r="B15">
        <f ca="1" t="shared" si="0"/>
        <v>104.67833107373073</v>
      </c>
      <c r="C15">
        <f t="shared" si="3"/>
        <v>169</v>
      </c>
      <c r="D15" t="str">
        <f t="shared" si="1"/>
        <v>yes</v>
      </c>
      <c r="F15" s="11" t="s">
        <v>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2.75">
      <c r="A16">
        <v>14</v>
      </c>
      <c r="B16">
        <f ca="1" t="shared" si="0"/>
        <v>184.68398809384573</v>
      </c>
      <c r="C16">
        <f t="shared" si="3"/>
        <v>196</v>
      </c>
      <c r="D16" t="str">
        <f t="shared" si="1"/>
        <v>yes</v>
      </c>
      <c r="F16" s="11" t="s">
        <v>18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4" ht="12.75">
      <c r="A17">
        <v>15</v>
      </c>
      <c r="B17">
        <f ca="1" t="shared" si="0"/>
        <v>135.934730786697</v>
      </c>
      <c r="C17">
        <f t="shared" si="3"/>
        <v>225</v>
      </c>
      <c r="D17" t="str">
        <f t="shared" si="1"/>
        <v>yes</v>
      </c>
    </row>
    <row r="18" spans="1:4" ht="12.75">
      <c r="A18">
        <v>16</v>
      </c>
      <c r="B18">
        <f ca="1" t="shared" si="0"/>
        <v>324.7548720435216</v>
      </c>
      <c r="C18">
        <f t="shared" si="3"/>
        <v>256</v>
      </c>
      <c r="D18" t="str">
        <f t="shared" si="1"/>
        <v>yes</v>
      </c>
    </row>
    <row r="19" spans="1:8" ht="12.75">
      <c r="A19">
        <v>17</v>
      </c>
      <c r="B19">
        <f ca="1" t="shared" si="0"/>
        <v>344.16765291750795</v>
      </c>
      <c r="C19">
        <f t="shared" si="3"/>
        <v>289</v>
      </c>
      <c r="D19" t="str">
        <f t="shared" si="1"/>
        <v>yes</v>
      </c>
      <c r="G19">
        <v>0</v>
      </c>
      <c r="H19">
        <v>0</v>
      </c>
    </row>
    <row r="20" spans="1:8" ht="12.75">
      <c r="A20">
        <v>18</v>
      </c>
      <c r="B20">
        <f ca="1" t="shared" si="0"/>
        <v>175.21894100534345</v>
      </c>
      <c r="C20">
        <f t="shared" si="3"/>
        <v>324</v>
      </c>
      <c r="D20" t="str">
        <f t="shared" si="1"/>
        <v>yes</v>
      </c>
      <c r="G20">
        <v>20</v>
      </c>
      <c r="H20">
        <v>0</v>
      </c>
    </row>
    <row r="21" spans="1:4" ht="12.75">
      <c r="A21">
        <v>19</v>
      </c>
      <c r="B21">
        <f ca="1" t="shared" si="0"/>
        <v>324.0691059359351</v>
      </c>
      <c r="C21">
        <f t="shared" si="3"/>
        <v>361</v>
      </c>
      <c r="D21" t="str">
        <f t="shared" si="1"/>
        <v>yes</v>
      </c>
    </row>
    <row r="22" spans="1:4" ht="12.75">
      <c r="A22">
        <v>20</v>
      </c>
      <c r="B22">
        <f ca="1" t="shared" si="0"/>
        <v>556.0161672501604</v>
      </c>
      <c r="C22">
        <f t="shared" si="3"/>
        <v>400</v>
      </c>
      <c r="D22" t="str">
        <f t="shared" si="1"/>
        <v>yes</v>
      </c>
    </row>
    <row r="25" ht="12.75">
      <c r="A25">
        <v>1</v>
      </c>
    </row>
    <row r="27" ht="12.75">
      <c r="C27">
        <f>A25*2</f>
        <v>2</v>
      </c>
    </row>
    <row r="28" ht="12.75">
      <c r="A28">
        <v>1</v>
      </c>
    </row>
    <row r="29" ht="12.75">
      <c r="E29">
        <v>1</v>
      </c>
    </row>
    <row r="30" ht="12.75">
      <c r="A30">
        <f>IU28*2</f>
        <v>0</v>
      </c>
    </row>
    <row r="32" ht="12.75">
      <c r="B32">
        <v>7</v>
      </c>
    </row>
    <row r="34" ht="12.75">
      <c r="B34">
        <v>3</v>
      </c>
    </row>
    <row r="36" ht="12.75">
      <c r="D36">
        <v>3</v>
      </c>
    </row>
    <row r="38" ht="12.75">
      <c r="F38">
        <v>8</v>
      </c>
    </row>
  </sheetData>
  <mergeCells count="15">
    <mergeCell ref="F14:P14"/>
    <mergeCell ref="F15:P15"/>
    <mergeCell ref="F16:P16"/>
    <mergeCell ref="F10:P10"/>
    <mergeCell ref="F11:P11"/>
    <mergeCell ref="F12:P12"/>
    <mergeCell ref="F13:P13"/>
    <mergeCell ref="F6:P6"/>
    <mergeCell ref="F7:P7"/>
    <mergeCell ref="F8:P8"/>
    <mergeCell ref="F9:P9"/>
    <mergeCell ref="F2:P2"/>
    <mergeCell ref="F3:P3"/>
    <mergeCell ref="F4:P4"/>
    <mergeCell ref="F5:P5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Tech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A. Jones</dc:creator>
  <cp:keywords/>
  <dc:description/>
  <cp:lastModifiedBy>COES</cp:lastModifiedBy>
  <dcterms:created xsi:type="dcterms:W3CDTF">2004-07-19T14:29:10Z</dcterms:created>
  <dcterms:modified xsi:type="dcterms:W3CDTF">2007-05-23T16:03:50Z</dcterms:modified>
  <cp:category/>
  <cp:version/>
  <cp:contentType/>
  <cp:contentStatus/>
</cp:coreProperties>
</file>